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 Resumen ANTIGUA" sheetId="1" r:id="rId5"/>
    <sheet state="hidden" name="Portada" sheetId="2" r:id="rId6"/>
    <sheet state="hidden" name="Copy of Copy of Portada 1" sheetId="3" r:id="rId7"/>
    <sheet state="visible" name="Copy of Portada 1" sheetId="4" r:id="rId8"/>
    <sheet state="visible" name="Copy of HOJA RESÚMEN 2026" sheetId="5" r:id="rId9"/>
    <sheet state="hidden" name="Copy of Portada" sheetId="6" r:id="rId10"/>
    <sheet state="hidden" name="HOJA RESÚMEN 2026" sheetId="7" r:id="rId11"/>
    <sheet state="hidden" name="Copy of HOJA RESÚMEN 2025" sheetId="8" r:id="rId12"/>
    <sheet state="hidden" name="Beneficios" sheetId="9" r:id="rId13"/>
    <sheet state="hidden" name="Auditoria Sitio Web" sheetId="10" r:id="rId14"/>
    <sheet state="hidden" name="Auditoría Redes Sociales" sheetId="11" r:id="rId15"/>
    <sheet state="hidden" name="Auditoria de Google y Metas Ads" sheetId="12" r:id="rId16"/>
    <sheet state="hidden" name="Auditoria en Ecommerce" sheetId="13" r:id="rId17"/>
    <sheet state="hidden" name="Sheet2" sheetId="14" r:id="rId18"/>
    <sheet state="hidden" name="Fase 1 Sitio Web Identidad" sheetId="15" r:id="rId19"/>
    <sheet state="hidden" name="Anualidad" sheetId="16" r:id="rId20"/>
    <sheet state="hidden" name="Fase 1 Sitio Web" sheetId="17" r:id="rId21"/>
    <sheet state="hidden" name="Woocommerce " sheetId="18" r:id="rId22"/>
    <sheet state="hidden" name="Woocommerce 1" sheetId="19" r:id="rId23"/>
    <sheet state="hidden" name=" Woocommerce." sheetId="20" r:id="rId24"/>
    <sheet state="hidden" name="Shopify" sheetId="21" r:id="rId25"/>
    <sheet state="hidden" name="Creación de Redes Sociales" sheetId="22" r:id="rId26"/>
    <sheet state="hidden" name="Fase 2" sheetId="23" r:id="rId27"/>
    <sheet state="hidden" name="Google my Business" sheetId="24" r:id="rId28"/>
    <sheet state="hidden" name="Copy of Anualidad" sheetId="25" r:id="rId29"/>
    <sheet state="hidden" name="Copy of Fase 2" sheetId="26" r:id="rId30"/>
    <sheet state="hidden" name="Copy of Copy of Fase 2" sheetId="27" r:id="rId31"/>
    <sheet state="hidden" name=" ManejoRRSS" sheetId="28" r:id="rId32"/>
    <sheet state="hidden" name="Fase 3" sheetId="29" r:id="rId33"/>
    <sheet state="hidden" name="Fase 3.1" sheetId="30" r:id="rId34"/>
    <sheet state="hidden" name="Planes Bucéfalo" sheetId="31" r:id="rId35"/>
    <sheet state="hidden" name=" Plan Bucéfalo¨¨" sheetId="32" r:id="rId36"/>
    <sheet state="hidden" name="Términos y Condiciones" sheetId="33" r:id="rId37"/>
    <sheet state="hidden" name="Términos y Condiciones (la buen" sheetId="34" r:id="rId38"/>
    <sheet state="hidden" name="Formula" sheetId="35" r:id="rId39"/>
    <sheet state="hidden" name=" ESTRATEGÍA SEO COMPLETA" sheetId="36" r:id="rId40"/>
    <sheet state="hidden" name="Copy of Términos y Condiciones " sheetId="37" r:id="rId41"/>
    <sheet state="hidden" name="Copy of Términos y Condiciones" sheetId="38" r:id="rId42"/>
    <sheet state="visible" name="Copy of Copy of Términos y Cond" sheetId="39" r:id="rId43"/>
  </sheets>
  <definedNames/>
  <calcPr/>
</workbook>
</file>

<file path=xl/sharedStrings.xml><?xml version="1.0" encoding="utf-8"?>
<sst xmlns="http://schemas.openxmlformats.org/spreadsheetml/2006/main" count="1812" uniqueCount="667">
  <si>
    <t xml:space="preserve">En atención a: </t>
  </si>
  <si>
    <t>Consultoría E3</t>
  </si>
  <si>
    <r>
      <rPr>
        <rFont val="Poppins"/>
        <color rgb="FFFFFFFF"/>
        <sz val="9.0"/>
      </rPr>
      <t xml:space="preserve">  </t>
    </r>
    <r>
      <rPr>
        <rFont val="Poppins"/>
        <b/>
        <color rgb="FFFFFFFF"/>
        <sz val="9.0"/>
      </rPr>
      <t xml:space="preserve">Fecha: </t>
    </r>
  </si>
  <si>
    <t>Cliente:</t>
  </si>
  <si>
    <t>Ernesto García</t>
  </si>
  <si>
    <t>No. Cotización</t>
  </si>
  <si>
    <t>E3C195E01</t>
  </si>
  <si>
    <t>Proyecto:</t>
  </si>
  <si>
    <t>MKT Digital</t>
  </si>
  <si>
    <t>Moneda:</t>
  </si>
  <si>
    <t>MXN</t>
  </si>
  <si>
    <t>Asesor Comercial:</t>
  </si>
  <si>
    <t>Lorena Soto</t>
  </si>
  <si>
    <t>Vigencia de Cotización</t>
  </si>
  <si>
    <t>Esquema de Pagos:</t>
  </si>
  <si>
    <t>1 Pago Único</t>
  </si>
  <si>
    <t>Tipo de Cambio:</t>
  </si>
  <si>
    <t>NA</t>
  </si>
  <si>
    <t>Tipo de Servicio</t>
  </si>
  <si>
    <t>No. Fase</t>
  </si>
  <si>
    <t>Servicio</t>
  </si>
  <si>
    <t>Total Servicio</t>
  </si>
  <si>
    <t>servicios pago único</t>
  </si>
  <si>
    <t>FASE 1</t>
  </si>
  <si>
    <t>FASE 2</t>
  </si>
  <si>
    <t>FASE 3</t>
  </si>
  <si>
    <t>Total   Pago  Único</t>
  </si>
  <si>
    <t>(+ IVA)</t>
  </si>
  <si>
    <t>Servicios mensuales</t>
  </si>
  <si>
    <t>FASE 4</t>
  </si>
  <si>
    <t>Total   Pago  Mensual</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</si>
  <si>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t>
    </r>
  </si>
  <si>
    <t>Cupon Factory</t>
  </si>
  <si>
    <t>E3 Go</t>
  </si>
  <si>
    <t>Bucéfalo</t>
  </si>
  <si>
    <t xml:space="preserve">Cupones Digitales </t>
  </si>
  <si>
    <t>Herramientas múltiples</t>
  </si>
  <si>
    <t>Nuestro CRM especializado</t>
  </si>
  <si>
    <t>para Marketing Móvil.</t>
  </si>
  <si>
    <t>para tu negocio.</t>
  </si>
  <si>
    <t>para la gestión de clientes.</t>
  </si>
  <si>
    <t>*Plus - Servicio Centinela E3</t>
  </si>
  <si>
    <r>
      <rPr>
        <rFont val="Poppins"/>
        <color rgb="FF000000"/>
        <sz val="9.0"/>
      </rPr>
      <t>Al contratar los servicios de E3, obtienes acceso exclusivo a nuestro "</t>
    </r>
    <r>
      <rPr>
        <rFont val="Poppins"/>
        <b/>
        <color rgb="FF000000"/>
        <sz val="9.0"/>
      </rPr>
      <t>Servicio Centinela E3</t>
    </r>
    <r>
      <rPr>
        <rFont val="Poppins"/>
        <color rgb="FF000000"/>
        <sz val="9.0"/>
      </rPr>
      <t>", desbloqueando</t>
    </r>
    <r>
      <rPr>
        <rFont val="Poppins"/>
        <b/>
        <color rgb="FF000000"/>
        <sz val="9.0"/>
      </rPr>
      <t xml:space="preserve"> horas bajo demanda </t>
    </r>
    <r>
      <rPr>
        <rFont val="Poppins"/>
        <color rgb="FF000000"/>
        <sz val="9.0"/>
      </rPr>
      <t xml:space="preserve">en asesoría y </t>
    </r>
    <r>
      <rPr>
        <rFont val="Poppins"/>
        <b/>
        <color rgb="FF000000"/>
        <sz val="9.0"/>
      </rPr>
      <t>servicios especializados</t>
    </r>
    <r>
      <rPr>
        <rFont val="Poppins"/>
        <color rgb="FF000000"/>
        <sz val="9.0"/>
      </rPr>
      <t xml:space="preserve"> como Marketing, Diseño, Modificaciones Web, Integraciones, Automatización, y más. Úsalas</t>
    </r>
    <r>
      <rPr>
        <rFont val="Poppins"/>
        <b/>
        <color rgb="FF000000"/>
        <sz val="9.0"/>
      </rPr>
      <t xml:space="preserve"> </t>
    </r>
    <r>
      <rPr>
        <rFont val="Poppins"/>
        <color rgb="FF000000"/>
        <sz val="9.0"/>
      </rPr>
      <t xml:space="preserve">cuando las necesites, a un </t>
    </r>
    <r>
      <rPr>
        <rFont val="Poppins"/>
        <b/>
        <color rgb="FF000000"/>
        <sz val="9.0"/>
      </rPr>
      <t>costo fijo de $500 MXN por hora</t>
    </r>
    <r>
      <rPr>
        <rFont val="Poppins"/>
        <color rgb="FF000000"/>
        <sz val="9.0"/>
      </rPr>
      <t>, solo pagarás por las horas utilizadas al final de cada mes.</t>
    </r>
  </si>
  <si>
    <t>Términos y condiciones</t>
  </si>
  <si>
    <t>- Esta cotización tiene una vigencia de 15 días hábiles, todos los precios son en Moneda Nacional (MX), precios + IVA.</t>
  </si>
  <si>
    <t>- Cualquier ajuste al proyecto después de la aprobación del contenido afectará el costo y la fecha de entrega.</t>
  </si>
  <si>
    <t>- El cliente deberá proporcionar la información solicitada por Consultoría E3 en tiempo y forma.</t>
  </si>
  <si>
    <t>- Si la falta de información provoca un excedente en las horas de servicio, estas se cotizarán por separado.</t>
  </si>
  <si>
    <t xml:space="preserve">- Los pagos correspondientes a los servicios mensuales deberán realizarse en los primeros 5 días del mes. </t>
  </si>
  <si>
    <t>-  La factura se enviará de acuerdo a los servicios solicitados, ya sean mensuales o únicos.</t>
  </si>
  <si>
    <t>¿Qué no incluye el Proyecto?</t>
  </si>
  <si>
    <t>- Generación de diseños, videos y contenidos externos a los servicios solicitados.</t>
  </si>
  <si>
    <t>- Redacción de entradas de Blog.</t>
  </si>
  <si>
    <t>- Traducción de Textos, cambios de Divisas y cambios dinámicos de Unidades.</t>
  </si>
  <si>
    <t>- Integración de Servicios de terceros ajenos a los cotizado.</t>
  </si>
  <si>
    <r>
      <rPr>
        <rFont val="Poppins"/>
        <color rgb="FFFFFFFF"/>
        <sz val="12.0"/>
      </rPr>
      <t xml:space="preserve">Digitalizando Negocios para </t>
    </r>
    <r>
      <rPr>
        <rFont val="Poppins"/>
        <b/>
        <color rgb="FFFFFFFF"/>
        <sz val="12.0"/>
      </rPr>
      <t>Resultados Exponenciales</t>
    </r>
  </si>
  <si>
    <t>consultoriae3.com</t>
  </si>
  <si>
    <t xml:space="preserve">       hola@consultoriae3.com</t>
  </si>
  <si>
    <t xml:space="preserve">        (442) 813 1164</t>
  </si>
  <si>
    <t>P</t>
  </si>
  <si>
    <r>
      <rPr>
        <rFont val="Poppins"/>
        <color rgb="FFFFFFFF"/>
        <sz val="15.0"/>
      </rPr>
      <t xml:space="preserve">Digitalizando Negocios para </t>
    </r>
    <r>
      <rPr>
        <rFont val="Poppins"/>
        <b/>
        <color rgb="FF029BCA"/>
        <sz val="15.0"/>
      </rPr>
      <t>Resultados Exponenciales</t>
    </r>
  </si>
  <si>
    <t>Pag.</t>
  </si>
  <si>
    <r>
      <rPr>
        <rFont val="Poppins"/>
        <color rgb="FFFFFFFF"/>
        <sz val="15.0"/>
      </rPr>
      <t xml:space="preserve">Digitalizando Negocios para </t>
    </r>
    <r>
      <rPr>
        <rFont val="Poppins"/>
        <b/>
        <color rgb="FF029BCA"/>
        <sz val="15.0"/>
      </rPr>
      <t>Resultados Exponenciales</t>
    </r>
  </si>
  <si>
    <t>irving lópez</t>
  </si>
  <si>
    <r>
      <rPr>
        <rFont val="Poppins"/>
        <color rgb="FFFFFFFF"/>
        <sz val="9.0"/>
      </rPr>
      <t xml:space="preserve">  </t>
    </r>
    <r>
      <rPr>
        <rFont val="Poppins"/>
        <b/>
        <color rgb="FFFFFFFF"/>
        <sz val="9.0"/>
      </rPr>
      <t xml:space="preserve">Fecha: </t>
    </r>
  </si>
  <si>
    <t>Empresa:</t>
  </si>
  <si>
    <t>CEICA SOLUCIONES</t>
  </si>
  <si>
    <t>No. Cotización:</t>
  </si>
  <si>
    <t>E325126IL251</t>
  </si>
  <si>
    <t>Pago Mensual</t>
  </si>
  <si>
    <t>Tipo de Pago</t>
  </si>
  <si>
    <t>Plan de Acompañamiento</t>
  </si>
  <si>
    <t xml:space="preserve">Servicio integral de acompañamiento estratégico y operativo durante un periodo mínimo obligatorio de 9 meses, (3 meses operando E3, 3 operando en conjunto y 3 meses operando en acompañamiento), con el objetivo de garantizar la correcta implementación, seguimiento y optimización continua de las siguientes acciones: </t>
  </si>
  <si>
    <t>Manejo de Google Ads</t>
  </si>
  <si>
    <t>Implementación, configuración, mantenimiento y optimización continua de campañas en Google Ads, utilizando estructuras alineadas con las últimas actualizaciones del ecosistema (Performance Max, Demand Gen, IA Max for Search, entre otras). Se aplican las mejores prácticas impulsadas por la inteligencia artificial de Google, junto con el uso estratégico de first-party data y third-party data para potenciar el rendimiento y las conversiones. Incluye documentación y reportes mensuales con análisis de resultados.</t>
  </si>
  <si>
    <t>Manejo de Meta Ads</t>
  </si>
  <si>
    <t>Implementación, configuración, mantenimiento y optimización continua de campañas en Meta Ads, utilizando estructuras actualizadas del ecosistema (Advantage+, campañas por objetivo, remarketing dinámico,).  Buscando aprovechar las capacidades de la IA para segmentación, automatización y entrega eficiente, junto con el uso estratégico de first-party data y third-party data para mejorar la precisión y el rendimiento de las campañas. Incluye reportes mensuales con resultados y análisis.</t>
  </si>
  <si>
    <t>Todos los precios son en Moneda Nacional (MX), los precios no incluyen IVA</t>
  </si>
  <si>
    <t>▶Nombre y firma del responsable del proyecto</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</si>
  <si>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</si>
  <si>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y firma del responsable del proyecto</t>
  </si>
  <si>
    <t xml:space="preserve">Ernesto García Domínguez </t>
  </si>
  <si>
    <t>Director general Consultoría E3</t>
  </si>
  <si>
    <t>Planes de pago</t>
  </si>
  <si>
    <t>Formas de pago</t>
  </si>
  <si>
    <t>1 sola exhibición</t>
  </si>
  <si>
    <t>Tarjeta más comisión</t>
  </si>
  <si>
    <t>Paga 50% al iniciar y 50% al finalizar la fase 1</t>
  </si>
  <si>
    <t>Transferencia</t>
  </si>
  <si>
    <r>
      <rPr>
        <rFont val="Poppins"/>
        <color rgb="FFFFFFFF"/>
        <sz val="12.0"/>
      </rPr>
      <t xml:space="preserve">Digitalizando Negocios para </t>
    </r>
    <r>
      <rPr>
        <rFont val="Poppins"/>
        <b/>
        <color rgb="FFFFFFFF"/>
        <sz val="12.0"/>
      </rPr>
      <t>Resultados Exponenciales</t>
    </r>
  </si>
  <si>
    <t>Pag. 2/3</t>
  </si>
  <si>
    <r>
      <rPr>
        <rFont val="Poppins"/>
        <color rgb="FFFFFFFF"/>
        <sz val="9.0"/>
      </rPr>
      <t xml:space="preserve">  </t>
    </r>
    <r>
      <rPr>
        <rFont val="Poppins"/>
        <b/>
        <color rgb="FFFFFFFF"/>
        <sz val="9.0"/>
      </rPr>
      <t xml:space="preserve">Fecha: </t>
    </r>
  </si>
  <si>
    <t>E321626LP216</t>
  </si>
  <si>
    <t>Pago Único/ Mensual</t>
  </si>
  <si>
    <t>Pago Único</t>
  </si>
  <si>
    <t>Creación y Optimización de Redes Sociales</t>
  </si>
  <si>
    <t>Configuración y Puesta en Marcha de la Cuenta del CRM Bucéfalo</t>
  </si>
  <si>
    <t>Configuración, Optimización y Puesta en Marcha de Google Ads y Meta Ads</t>
  </si>
  <si>
    <t>Manejo y optimización de Google Ads</t>
  </si>
  <si>
    <t xml:space="preserve">Manejo optimización de Meta Ads </t>
  </si>
  <si>
    <t xml:space="preserve">Plan Mensual CRM Bucéfalo                                        </t>
  </si>
  <si>
    <r>
      <rPr>
        <rFont val="&quot;Google Sans&quot;, Roboto, sans-serif"/>
        <b/>
        <color rgb="FF1F1F1F"/>
        <sz val="11.0"/>
      </rPr>
      <t xml:space="preserve">IMPORTANTE </t>
    </r>
    <r>
      <rPr>
        <rFont val="&quot;Google Sans&quot;, Roboto, sans-serif"/>
        <color rgb="FF1F1F1F"/>
        <sz val="11.0"/>
      </rPr>
      <t>-El presente proyecto deberá tener un responsable oficial, a quien se le compartirá los avances y con quien se mantendrá la comunicación, así mismo será el responsable de compartir a la agencia la información / documentos solicitados.</t>
    </r>
  </si>
  <si>
    <t>Nombre del responsable y firma del responsable del proyecto</t>
  </si>
  <si>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xml:space="preserve">- DOMICILIO FISCAL: </t>
    </r>
    <r>
      <rPr>
        <rFont val="Poppins"/>
        <color theme="1"/>
        <sz val="9.0"/>
      </rPr>
      <t>SENDERO DE LAS DELICIAS 6, MILENIO III, QUERÉTARO, QRO CP 76060</t>
    </r>
  </si>
  <si>
    <t>▶ Revisa la hoja de Beneficios Adicionales con un valor de $ al aceptar la cotización y pagar en una sola exhibición</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</si>
  <si>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</si>
  <si>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</si>
  <si>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E3502450</t>
  </si>
  <si>
    <t>FASE 0</t>
  </si>
  <si>
    <t>Auditoría en Redes Sociales</t>
  </si>
  <si>
    <t>Auditoría en Sitio Web</t>
  </si>
  <si>
    <t>Auditoría en Ecommerce</t>
  </si>
  <si>
    <t>Opción de Pago</t>
  </si>
  <si>
    <t xml:space="preserve">Servicio: </t>
  </si>
  <si>
    <t>PLAN BUCEFALO</t>
  </si>
  <si>
    <t xml:space="preserve"> MENSUAL        (Minimo 12)</t>
  </si>
  <si>
    <t>EMPRESARIAL</t>
  </si>
  <si>
    <t>▶Adicional: Suscripción de software Centinela con reportes mensuales                                                                                                                                    ▶Alertopia anualidad de $500.00</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</si>
  <si>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</si>
  <si>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t>Firma del responsable del proyecto</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</si>
  <si>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</si>
  <si>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t xml:space="preserve">Solución todo en uno </t>
  </si>
  <si>
    <t xml:space="preserve"> CRM especializado</t>
  </si>
  <si>
    <t xml:space="preserve">Horas bajo demanda en </t>
  </si>
  <si>
    <t>para Marketing</t>
  </si>
  <si>
    <t>asesorías y servicios.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</si>
  <si>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</si>
  <si>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</si>
  <si>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Bonos Adicionales en Pago Único de la totalidad de tu Cotización</t>
  </si>
  <si>
    <t>▶ Beneficio 1</t>
  </si>
  <si>
    <t>▶ Beneficio  2</t>
  </si>
  <si>
    <t>1 Mes Gratis de Bucéfalo                                        CRM, Marketing y Ventas</t>
  </si>
  <si>
    <t>100 Timbres de Facturación</t>
  </si>
  <si>
    <t>▶ Beneficio  3</t>
  </si>
  <si>
    <t>▶Beneficio  4</t>
  </si>
  <si>
    <t>1 Mes Gratis</t>
  </si>
  <si>
    <t xml:space="preserve"> 1 Mes gratis</t>
  </si>
  <si>
    <t>▶ Beneficio  5</t>
  </si>
  <si>
    <t>▶ Beneficio  6</t>
  </si>
  <si>
    <t>1 Año Gratis</t>
  </si>
  <si>
    <t>▶ Beneficio  7</t>
  </si>
  <si>
    <t>▶ Beneficio  8</t>
  </si>
  <si>
    <t>1 Año Gratis                                                       Próximamente</t>
  </si>
  <si>
    <r>
      <rPr>
        <rFont val="Poppins"/>
        <color rgb="FFFFFFFF"/>
        <sz val="12.0"/>
      </rPr>
      <t xml:space="preserve">Digitalizando Negocios para </t>
    </r>
    <r>
      <rPr>
        <rFont val="Poppins"/>
        <b/>
        <color rgb="FFFFFFFF"/>
        <sz val="12.0"/>
      </rPr>
      <t>Resultados Exponenciales</t>
    </r>
  </si>
  <si>
    <t>Pag. 3/16</t>
  </si>
  <si>
    <t>Auditoría de Sitio Web</t>
  </si>
  <si>
    <t>4 - 10 días</t>
  </si>
  <si>
    <t xml:space="preserve">Seguridad de dominio (vulnerabilidades)                                
</t>
  </si>
  <si>
    <t>✓</t>
  </si>
  <si>
    <t>Velocidad de sitio web (core web vital)</t>
  </si>
  <si>
    <t>Chequeo de listado del sitio en listas negras</t>
  </si>
  <si>
    <t>Chequeo de Malware y Código Malicioso en Sitio Web</t>
  </si>
  <si>
    <t>Registro de Usuarios en Sitio Web</t>
  </si>
  <si>
    <t>Revisión de Firewall en el Sitio</t>
  </si>
  <si>
    <t>Recomendaciones SEO</t>
  </si>
  <si>
    <t xml:space="preserve">Revisión de  Formato de Imagenes </t>
  </si>
  <si>
    <t>Revisión de la configuración del Servidor</t>
  </si>
  <si>
    <t>Revisión de Plugins</t>
  </si>
  <si>
    <t xml:space="preserve">Revisión de Backups </t>
  </si>
  <si>
    <t>Revisión de Hosting</t>
  </si>
  <si>
    <t>Documento de Evaluación Total de Auditoría</t>
  </si>
  <si>
    <t>Junta de Resultados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</si>
  <si>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</si>
  <si>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</si>
  <si>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</si>
  <si>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hola@consultoriae3.com</t>
  </si>
  <si>
    <t>Pag. 3/7</t>
  </si>
  <si>
    <r>
      <rPr>
        <rFont val="Poppins"/>
        <color rgb="FFFFFFFF"/>
        <sz val="9.0"/>
      </rPr>
      <t xml:space="preserve">  </t>
    </r>
    <r>
      <rPr>
        <rFont val="Poppins"/>
        <b/>
        <color rgb="FFFFFFFF"/>
        <sz val="9.0"/>
      </rPr>
      <t xml:space="preserve">Fecha: </t>
    </r>
  </si>
  <si>
    <t>Auditorías Redes Sociales</t>
  </si>
  <si>
    <t>Auditoría De Identidad Visual</t>
  </si>
  <si>
    <t>Revisión De Información Del Perfil</t>
  </si>
  <si>
    <t>Medición De Consistencia En Branding</t>
  </si>
  <si>
    <t>Verificación De Frecuencia Y Planificación</t>
  </si>
  <si>
    <t>Análisis De Diversidad De Contenidos</t>
  </si>
  <si>
    <t>Calificación De Calidad De Contenido</t>
  </si>
  <si>
    <t>Medición Del Impacto Del Contenido</t>
  </si>
  <si>
    <t>Medición De Conexión Con La Audiencia</t>
  </si>
  <si>
    <t>Revisión De Participación De La Audiencia</t>
  </si>
  <si>
    <t>Análisis De Gestión De Interacciones</t>
  </si>
  <si>
    <t>Análisis De La Competencia</t>
  </si>
  <si>
    <t>Análisis De Alcance Y Visibilidad</t>
  </si>
  <si>
    <t>Medición De Engagement Y Reacciones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</si>
  <si>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</si>
  <si>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</si>
  <si>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</si>
  <si>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5/16</t>
  </si>
  <si>
    <t xml:space="preserve">Auditoría de cuentas Google Ads </t>
  </si>
  <si>
    <t>Revisión de Configuración General de tus Cuentas Publicitarias en Google Ads</t>
  </si>
  <si>
    <t>Revisión de la Segmentación de Publicos Personalizados</t>
  </si>
  <si>
    <t>Revisión de Configuración de Campañas publicitarias</t>
  </si>
  <si>
    <t>Revisión de Configuración de Grupo de Anuncios</t>
  </si>
  <si>
    <t>Revisión de la Configuración de Conversiones Personalizadas</t>
  </si>
  <si>
    <t>Revisión de Configuración de Listas de Terminos de búsqueda</t>
  </si>
  <si>
    <t>Revisión de Listas de Términos de Búsqueda Negativos</t>
  </si>
  <si>
    <t>Revisión de Estructura y Simplificación de la Cuenta</t>
  </si>
  <si>
    <t>Revisión de Conversiones y Eventos Personalizados</t>
  </si>
  <si>
    <t>Revisión de Integración e Implementación de Píxeles</t>
  </si>
  <si>
    <t>Revisión de Estratégia de Presupuesto y Distribución de Presupuesto</t>
  </si>
  <si>
    <t>Revisión de de Anuncios Gráficos</t>
  </si>
  <si>
    <t>Revisión de Configuración de Extenciones en los Anuncios</t>
  </si>
  <si>
    <t>Documentoto de Evaluación Total de Auditoría</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</si>
  <si>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</si>
  <si>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</si>
  <si>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3/6</t>
  </si>
  <si>
    <r>
      <rPr>
        <rFont val="Poppins"/>
        <color rgb="FFFFFFFF"/>
        <sz val="9.0"/>
      </rPr>
      <t xml:space="preserve">  </t>
    </r>
    <r>
      <rPr>
        <rFont val="Poppins"/>
        <b/>
        <color rgb="FFFFFFFF"/>
        <sz val="9.0"/>
      </rPr>
      <t xml:space="preserve">Fecha: </t>
    </r>
  </si>
  <si>
    <t>Auditoria en Ecommerce</t>
  </si>
  <si>
    <t>Revisión de Seguridad de dominio (vulnerabilidades)</t>
  </si>
  <si>
    <t>Revisión de Categorización de Productos</t>
  </si>
  <si>
    <t>Revisión de Certificado SSL de Seguridad</t>
  </si>
  <si>
    <t>Revisión de Filtrado de Productos</t>
  </si>
  <si>
    <t>Revisión de Ataque Backlinks negativos</t>
  </si>
  <si>
    <t>Revisión de Nombre de Productos</t>
  </si>
  <si>
    <t>Revisión de Seguridad de Sitio Web (vulnerabilidad)</t>
  </si>
  <si>
    <t>Revisión de Descripción de Productos</t>
  </si>
  <si>
    <t>Revisión de Malware y Código Malicioso en Sitio Web</t>
  </si>
  <si>
    <t xml:space="preserve">Revisión de Optimización de imágenes </t>
  </si>
  <si>
    <t>Revisión de Métodos de Pago</t>
  </si>
  <si>
    <t>Revisión de  Formato de Fotografía de Productos</t>
  </si>
  <si>
    <t>Revisión de Métodos de Envío</t>
  </si>
  <si>
    <t>Revisión de Correos Transaccionales</t>
  </si>
  <si>
    <t xml:space="preserve">Revisión de Velocidad de Sitio Web </t>
  </si>
  <si>
    <t>Revisión de Carritos Abandonados</t>
  </si>
  <si>
    <t>Revisión de Performance del Sitio</t>
  </si>
  <si>
    <t xml:space="preserve">Revisión de Google Search Console </t>
  </si>
  <si>
    <t>Revisión de Diseño responsivo (Mobile / Desktop)</t>
  </si>
  <si>
    <t>Revisión de pixeles de Google y FB Ads</t>
  </si>
  <si>
    <t xml:space="preserve">Revisión de Estructura jerárquica de ecommerce </t>
  </si>
  <si>
    <t xml:space="preserve">Recomendación de Optimización para Conversión </t>
  </si>
  <si>
    <t>Revisión de SEO On Page y Off Page</t>
  </si>
  <si>
    <t>Revisión de Pasos de Checkaut</t>
  </si>
  <si>
    <t>Revisión de Protección Anticontracargos</t>
  </si>
  <si>
    <t>Revisión de Google Analithycs en Ecommerce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</si>
  <si>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</si>
  <si>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</si>
  <si>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4/6</t>
  </si>
  <si>
    <r>
      <rPr>
        <rFont val="Poppins"/>
        <color rgb="FFFFFFFF"/>
        <sz val="9.0"/>
      </rPr>
      <t xml:space="preserve">  </t>
    </r>
    <r>
      <rPr>
        <rFont val="Poppins"/>
        <b/>
        <color rgb="FFFFFFFF"/>
        <sz val="9.0"/>
      </rPr>
      <t xml:space="preserve">Fecha: </t>
    </r>
  </si>
  <si>
    <t>Estudio Digital de Mercado</t>
  </si>
  <si>
    <t>Estudio de Competencia Órganica (Posicionamiento en relación a la competencia)</t>
  </si>
  <si>
    <t>Estudio de Competencia Pagada (Posicionamiento en relación a la competencia)</t>
  </si>
  <si>
    <t>Posicionamiento a Nivel Estado</t>
  </si>
  <si>
    <t>Estudio de Demanda</t>
  </si>
  <si>
    <t xml:space="preserve">Estudio de Tendencia </t>
  </si>
  <si>
    <t>Estudio de Segmentación de Mercado</t>
  </si>
  <si>
    <t>Estrategia Creativa</t>
  </si>
  <si>
    <t>Segmentación de Mercado</t>
  </si>
  <si>
    <t>Complexogramo</t>
  </si>
  <si>
    <t>Análisis de los mejores Anuncios Locales, Nacionales e Internacionales</t>
  </si>
  <si>
    <t>Junta de Análisis de Resultados y Conclusiones</t>
  </si>
  <si>
    <t>total PAGO ÚNICO</t>
  </si>
  <si>
    <t>▶  IMPORTANTE:  *En caso de requerir respaldos de correos aplica costo extra.</t>
  </si>
  <si>
    <t>▶  **Pago anual por hosting, mantenimiento, soporte de sitio web y más (Consulta en la siguiente hoja todo lo que incluye tu anualidad).</t>
  </si>
  <si>
    <t>Anualidad $5,000.00  (Primer año incluido).</t>
  </si>
  <si>
    <t>▶  Archivos, dominios, subdominios y correos del servidor se cobrarán con base a los GB que se vayan requiriendo.</t>
  </si>
  <si>
    <t>▶  *** Se integran únicamente en caso de requerir la fase dos.</t>
  </si>
  <si>
    <t>▶  Confirmarción del Control del Dominio (En caso de no ser así deberá mencionarse).</t>
  </si>
  <si>
    <t>▶   Todo el material e información necesarios para la realización del sitio web deberán ser entregados en un plazo máximo de 40 días naturales a partir del arranque del proyecto.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</si>
  <si>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</si>
  <si>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</si>
  <si>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Pag. 5/6     </t>
    </r>
    <r>
      <rPr>
        <rFont val="Arial"/>
        <color rgb="FFFFFFFF"/>
        <sz val="8.0"/>
      </rPr>
      <t xml:space="preserve">  </t>
    </r>
  </si>
  <si>
    <t>Servicio Hosting y SSL</t>
  </si>
  <si>
    <t>Actualizaciones del Sistema CMS (WordPress):</t>
  </si>
  <si>
    <t>Actualización de la versión principal de WordPress para mantener la seguridad y compatibilidad.</t>
  </si>
  <si>
    <t>Actualizaciones de Plugins y Tema:</t>
  </si>
  <si>
    <t>Mantenimiento y actualización periódica de todos los plugins y tema instalados para evitar vulnerabilidades.</t>
  </si>
  <si>
    <t xml:space="preserve">Monitoreo del Sitio Web:
</t>
  </si>
  <si>
    <t>Supervisión diaria o semanal para detectar caídas, errores o problemas técnicos.</t>
  </si>
  <si>
    <t xml:space="preserve">Backups Automáticos y Restauración:
</t>
  </si>
  <si>
    <t>Copias de seguridad regulares del sitio (base de datos y archivos) y restauración en caso de fallos o ataques.</t>
  </si>
  <si>
    <t xml:space="preserve">Optimización del Rendimiento:
</t>
  </si>
  <si>
    <t>Mejoras y ajustes para garantizar que el sitio cargue rápido y funcione correctamente.</t>
  </si>
  <si>
    <t xml:space="preserve">Seguridad y Protección:
</t>
  </si>
  <si>
    <t>Implementación y monitoreo de medidas de seguridad.</t>
  </si>
  <si>
    <t xml:space="preserve">Revisión y Optimización SEO Básica:
</t>
  </si>
  <si>
    <t>Actualización y monitoreo de aspectos SEO técnicos para mejorar el posicionamiento.</t>
  </si>
  <si>
    <t>Soporte Técnico y Asesoría:</t>
  </si>
  <si>
    <t>Gestión del Hosting:</t>
  </si>
  <si>
    <t>Administración del servidor donde está alojado el sitio, incluyendo actualizaciones, mantenimiento y espacio.</t>
  </si>
  <si>
    <t>Integración Centinela:</t>
  </si>
  <si>
    <t>(Herramienta para vigilar el funcionamiento de tu sitio web) que permite conocer el comportamiento de los usuarios, optimizar la experiencia en el sitio y aumentar las conversiones.</t>
  </si>
  <si>
    <t>Integración Alertopia:</t>
  </si>
  <si>
    <t>Software que mantiene una comunicación directa con los visitantes mediante notificaciones automáticas, aumentando el tráfico, las ventas y la fidelización.</t>
  </si>
  <si>
    <t>Widget de Whatsapp</t>
  </si>
  <si>
    <t>Permite una atención rápida y directa por WhatsApp desde la web o redes sociales, generando más leads y ventas. Ofrece seguimiento de conversiones, estadísticas detalladas e integración con CMS y CRMs, brindando una comunicación profesional y centralizada con los clientes.</t>
  </si>
  <si>
    <t>Las solicitudes relacionadas con cambios de diseño, actualización de información, incorporación de material multimedia, creación de nuevas URLs, publicación de blogs, desarrollo de nuevas funcionalidades u otros servicios adicionales no están incluidas en la presente cotización. El equipo de E3 proporcionará la capacitación básica necesaria para que el cliente pueda realizar dichos ajustes de manera autónoma. Cualquier requerimiento adicional será cotizado por separado. A partir de esta cotización, el costo anual por Hosting y SSL será de $5,000.00 MXN, aplicable a partir del año 2026</t>
  </si>
  <si>
    <r>
      <rPr>
        <rFont val="Poppins"/>
        <color rgb="FFFFFFFF"/>
        <sz val="12.0"/>
      </rPr>
      <t xml:space="preserve">Digitalizando Negocios para </t>
    </r>
    <r>
      <rPr>
        <rFont val="Poppins"/>
        <b/>
        <color rgb="FFFFFFFF"/>
        <sz val="12.0"/>
      </rPr>
      <t>Resultados Exponenciales</t>
    </r>
  </si>
  <si>
    <t>Pag. 7/8</t>
  </si>
  <si>
    <t xml:space="preserve">Estudio de Competencia Órganica </t>
  </si>
  <si>
    <t>Estudio de Competencia Pagada</t>
  </si>
  <si>
    <t>Analisis de Competencia</t>
  </si>
  <si>
    <t>Diseño de Sitio Web</t>
  </si>
  <si>
    <t>4 - 8 semanas</t>
  </si>
  <si>
    <t>Desarrollo y Estructuración Jerárquica de Sitio Web.</t>
  </si>
  <si>
    <t>Creación y Optimización de Blog Optimizado para SEO</t>
  </si>
  <si>
    <t>Creación de Páginas Básicas (T y C, P y P, Gracias, 404)</t>
  </si>
  <si>
    <t>Integración de Formulario</t>
  </si>
  <si>
    <t>Optimización Avanzada SEO en cada Página de Sitio</t>
  </si>
  <si>
    <t>Documento Estadísticas de Sitio Web (mensual)</t>
  </si>
  <si>
    <t>Sitio adaptado a ordenadores, tabletas y celulares(responsive).</t>
  </si>
  <si>
    <t>Indexación en Motores de Búsqueda</t>
  </si>
  <si>
    <t>Configuración Avanzada de Velocidad de Carga en Sitio Web</t>
  </si>
  <si>
    <t>***Configuración de Google Analytics 4, Google Tag Manager, Google Ads, Pixel y Capi de Facebook</t>
  </si>
  <si>
    <t>Diseño y Optimización de elementos gráficos en Sitio Web</t>
  </si>
  <si>
    <t>Configuración de Google Search Console</t>
  </si>
  <si>
    <t>Integración y Configuración de Contacto por WhatsApp y Llamada</t>
  </si>
  <si>
    <t>Revisión de Términos y Condiciones, Políticas y Privacidad, Disclamer y Firma Legal de Email</t>
  </si>
  <si>
    <t xml:space="preserve">Configuración de Plugins de Seguridad </t>
  </si>
  <si>
    <t>Creación de Textos Comerciales</t>
  </si>
  <si>
    <t>Capacitación Básica de Sitio</t>
  </si>
  <si>
    <t>Soporte de Primer y Segundo Nivel</t>
  </si>
  <si>
    <t>Póliza de mantenimiento</t>
  </si>
  <si>
    <t>**Dominio, Subdominio, Certificado SSL, Hosting Incluido (5GB)</t>
  </si>
  <si>
    <t>1 Año</t>
  </si>
  <si>
    <t>Respaldo de seguridad semanal</t>
  </si>
  <si>
    <t>Incluye tres revisiones del Proyecto</t>
  </si>
  <si>
    <t>Indexación Bing Ads</t>
  </si>
  <si>
    <t>Registro de Chat GPT</t>
  </si>
  <si>
    <t>Bing Places For Business</t>
  </si>
  <si>
    <t>Anualidad $5000.00  (Primer año incluido).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</si>
  <si>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</si>
  <si>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</si>
  <si>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    hola@consultoriae3.com</t>
  </si>
  <si>
    <r>
      <rPr>
        <rFont val="Poppins"/>
        <color rgb="FFFFFFFF"/>
        <sz val="9.0"/>
      </rPr>
      <t xml:space="preserve">  </t>
    </r>
    <r>
      <rPr>
        <rFont val="Poppins"/>
        <b/>
        <color rgb="FFFFFFFF"/>
        <sz val="9.0"/>
      </rPr>
      <t xml:space="preserve">Fecha: </t>
    </r>
  </si>
  <si>
    <t>Estudio digital de Mercado</t>
  </si>
  <si>
    <t>Diseño de Identidad Corporativa</t>
  </si>
  <si>
    <t>7 - 15 días</t>
  </si>
  <si>
    <t>Creación de Logotipo y Favicon</t>
  </si>
  <si>
    <t>Aplicativos Digitales (según necesidades)</t>
  </si>
  <si>
    <t>Manual de Identidad Corporativa</t>
  </si>
  <si>
    <t>-Firma Electrónica</t>
  </si>
  <si>
    <t>-Colores Corporativos</t>
  </si>
  <si>
    <t xml:space="preserve">
</t>
  </si>
  <si>
    <t>-Diapositivas para presentación</t>
  </si>
  <si>
    <t xml:space="preserve">-Tipografías
</t>
  </si>
  <si>
    <t>-Wallpaper para movil y ordenador</t>
  </si>
  <si>
    <t xml:space="preserve">-Usos Correctos e incorrectos
</t>
  </si>
  <si>
    <t>Aplicativos Físicos (según necesidades)</t>
  </si>
  <si>
    <t>Plantillas para Redes Sociales. (Pots, historias, carruseles).</t>
  </si>
  <si>
    <t xml:space="preserve">-Tarjetas de presentación </t>
  </si>
  <si>
    <t>Portada para Redes Sociales</t>
  </si>
  <si>
    <t>-Hojas membretadas</t>
  </si>
  <si>
    <t>Entrega de archivos editables.</t>
  </si>
  <si>
    <t>Presentación de Propuestas</t>
  </si>
  <si>
    <t>Entrega de Muckups</t>
  </si>
  <si>
    <t>Diseño de Ecommerce (WooCommerce)</t>
  </si>
  <si>
    <t>Desarrollo y Estructuración de Ecommerce.</t>
  </si>
  <si>
    <t>Integración de Metodos de Pago</t>
  </si>
  <si>
    <t>Integración de Metodos de Envio</t>
  </si>
  <si>
    <t>Optimización Avanzada SEO en cada Página de Productos y Categorías</t>
  </si>
  <si>
    <t>Configuración Jerarquica de Categoría por Nivel</t>
  </si>
  <si>
    <t>Diseño Responsivo (UI / UX)</t>
  </si>
  <si>
    <t>Configuración de Enlazado de Categorías</t>
  </si>
  <si>
    <t>Configuración de Carritos Abandonados</t>
  </si>
  <si>
    <t>Diseño y Optimización de elementos gráficos para cada Página</t>
  </si>
  <si>
    <t xml:space="preserve">***Configuración de Google Analytics 4, Google Tag Manager, Google Ads, Pixel y Capi de Facebook para Ecommerce </t>
  </si>
  <si>
    <t xml:space="preserve">Integración de Plugins de Seguridad </t>
  </si>
  <si>
    <t>Dominio, Certificado SSL, Hosting Incluido (5GB)</t>
  </si>
  <si>
    <t>Desarrollo y Estructuración de Blog</t>
  </si>
  <si>
    <t>**Dominio, Certificado SSL, Hosting Incluido (5GB)</t>
  </si>
  <si>
    <t>Cargamos el inventario a tu Tienda en Línea</t>
  </si>
  <si>
    <t>- De 5 a 20 productos.............................................................................................................................................................................$1000</t>
  </si>
  <si>
    <t>- De 21 a 50 productos.............................................................................................................................................................................$2000</t>
  </si>
  <si>
    <t>- De 51 a 100 productos.............................................................................................................................................................................$3000</t>
  </si>
  <si>
    <t>- De 101 a 200 productos.............................................................................................................................................................................$4000</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</si>
  <si>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</si>
  <si>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</si>
  <si>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2/</t>
  </si>
  <si>
    <r>
      <rPr>
        <rFont val="Poppins"/>
        <color rgb="FFFFFFFF"/>
        <sz val="9.0"/>
      </rPr>
      <t xml:space="preserve">  </t>
    </r>
    <r>
      <rPr>
        <rFont val="Poppins"/>
        <b/>
        <color rgb="FFFFFFFF"/>
        <sz val="9.0"/>
      </rPr>
      <t xml:space="preserve">Fecha: </t>
    </r>
  </si>
  <si>
    <t>Ofrecemos capacitación para la carga de tus productos; o bien, si es de tu interés, podemos cotizar el servicio de carga de productos.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</si>
  <si>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</si>
  <si>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</si>
  <si>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10/16</t>
  </si>
  <si>
    <r>
      <rPr>
        <rFont val="Poppins"/>
        <color rgb="FFFFFFFF"/>
        <sz val="9.0"/>
      </rPr>
      <t xml:space="preserve">  </t>
    </r>
    <r>
      <rPr>
        <rFont val="Poppins"/>
        <b/>
        <color rgb="FFFFFFFF"/>
        <sz val="9.0"/>
      </rPr>
      <t xml:space="preserve">Fecha: </t>
    </r>
  </si>
  <si>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</si>
  <si>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</si>
  <si>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</si>
  <si>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Diseño Tienda en Línea  en Shopify</t>
  </si>
  <si>
    <t>Desarrollo y Estructuración de Ecommerce</t>
  </si>
  <si>
    <t>Integración de Apps para Métodos de Envio</t>
  </si>
  <si>
    <t>Configuración de Páginas Básicas (T y C, A y P,  Contacto, Nosotros, 404)</t>
  </si>
  <si>
    <t>Configuración de Páginas de Ecommerce (Mi cuenta, Inicio de sesión, Políticas de Devoluciones, Políticas de Envío, FAQs)</t>
  </si>
  <si>
    <t>Creación de Categorías de Tienda</t>
  </si>
  <si>
    <t>Configuración y Personalización de Template</t>
  </si>
  <si>
    <t>Configuración de Correos Base para Ecommerce</t>
  </si>
  <si>
    <t>Optimización SEO en cada Página de Productos y Categorías</t>
  </si>
  <si>
    <t>Configuración de Velocidad de Carga en Sitio Web</t>
  </si>
  <si>
    <t xml:space="preserve">Implementación de Google Analytics 4 </t>
  </si>
  <si>
    <t>Integración y Configuración de App de Contacto por WhatsApp</t>
  </si>
  <si>
    <t>Capi y Pixel de Facebook</t>
  </si>
  <si>
    <t>Integración de Apps para Métodos de Pago</t>
  </si>
  <si>
    <t>Capacitación Básica de Tienda</t>
  </si>
  <si>
    <t>Configuración y Estructura de Menú Principal</t>
  </si>
  <si>
    <t xml:space="preserve">Dominio </t>
  </si>
  <si>
    <r>
      <rPr>
        <rFont val="Poppins,Arial"/>
        <color theme="1"/>
        <sz val="10.0"/>
      </rPr>
      <t xml:space="preserve">Si se requiere el uso de Aplicaciones para </t>
    </r>
    <r>
      <rPr>
        <rFont val="Poppins,Arial"/>
        <i/>
        <color theme="1"/>
        <sz val="10.0"/>
      </rPr>
      <t>funcionalidades complementarias (</t>
    </r>
    <r>
      <rPr>
        <rFont val="Poppins,Arial"/>
        <color theme="1"/>
        <sz val="10.0"/>
      </rPr>
      <t xml:space="preserve">externas a esta cotización) </t>
    </r>
    <r>
      <rPr>
        <rFont val="Poppins,Arial"/>
        <i/>
        <color theme="1"/>
        <sz val="10.0"/>
      </rPr>
      <t>el pago correrá por parte del cliente</t>
    </r>
  </si>
  <si>
    <r>
      <rPr>
        <rFont val="Poppins"/>
        <color rgb="FFFFFFFF"/>
        <sz val="12.0"/>
      </rPr>
      <t xml:space="preserve">Digitalizando Negocios para </t>
    </r>
    <r>
      <rPr>
        <rFont val="Poppins"/>
        <b/>
        <color rgb="FFFFFFFF"/>
        <sz val="12.0"/>
      </rPr>
      <t>Resultados Exponenciales</t>
    </r>
  </si>
  <si>
    <t>Pag. 11/16</t>
  </si>
  <si>
    <t>Creación y optimización de Redes Sociales</t>
  </si>
  <si>
    <t>Creación de Redes Sociales (Facebook, Instagram)</t>
  </si>
  <si>
    <t xml:space="preserve">Brandeo de las Redes y Optmización </t>
  </si>
  <si>
    <t xml:space="preserve">Creación y Optimización de la Ficha de Google My Business </t>
  </si>
  <si>
    <t>Creación y Configuración de Perfil de Negocio de Google</t>
  </si>
  <si>
    <t>Optimización de Perfil de Negocio de Google</t>
  </si>
  <si>
    <t>Generación de Mapas Fractales</t>
  </si>
  <si>
    <t>Plantillas para Publicaciones en Perfil de Negocio</t>
  </si>
  <si>
    <t>Reporte de resultados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</si>
  <si>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</si>
  <si>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</si>
  <si>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12/16</t>
  </si>
  <si>
    <t>Configuración y Optimización Google Ads</t>
  </si>
  <si>
    <t>Configuración y estructura de las Campañas de Google Ads</t>
  </si>
  <si>
    <t>Configuración de Conversiones</t>
  </si>
  <si>
    <t>Configuración de la Segmentación de Publicos Personalizados</t>
  </si>
  <si>
    <t>Configuración de listas de terminos de búsqueda negativos</t>
  </si>
  <si>
    <t>Configuración de listas de terminos búsqueda</t>
  </si>
  <si>
    <t>Configuración de Anuncios publicitarios</t>
  </si>
  <si>
    <t>Configuración de Extenciones en los anuncios</t>
  </si>
  <si>
    <t>Optimización de la Segmentación de Públicos Personalizados</t>
  </si>
  <si>
    <t>Optimización de Listas de Términos de Búsqueda Negativos</t>
  </si>
  <si>
    <t>Optimización de Listas de Términos Búsqueda</t>
  </si>
  <si>
    <t>Optimización de Anuncios Publicitarios</t>
  </si>
  <si>
    <t>Optimización de Anuncios Gráficos</t>
  </si>
  <si>
    <t>Una Sesión de Acompañamiento para Google</t>
  </si>
  <si>
    <t>Configuración y Optimización de Meta Ads</t>
  </si>
  <si>
    <t>Configuración de Cuenta Facebook Ads e Instagram Ads</t>
  </si>
  <si>
    <t>Revisión de la Configuración de Conversiones</t>
  </si>
  <si>
    <t xml:space="preserve">Configuración de Pixeles de Conversión </t>
  </si>
  <si>
    <t>Configuración de Anuncios Publicitarios</t>
  </si>
  <si>
    <t>Revisión de Conversiones Personalizadas</t>
  </si>
  <si>
    <t>Configuración de Conversiones Personalizadas</t>
  </si>
  <si>
    <t>Revisión de Anuncios Publicitarios</t>
  </si>
  <si>
    <t>Una Sesión de Acompañamiento para la Creación de Portafolio Comercial / Facebook</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</si>
  <si>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</si>
  <si>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</si>
  <si>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13/16</t>
  </si>
  <si>
    <r>
      <rPr>
        <rFont val="Poppins"/>
        <i/>
        <color theme="1"/>
        <sz val="9.0"/>
      </rPr>
      <t xml:space="preserve">Esta cotización tiene una vigencia de 15 días hábiles, todos los precios son en Moneda Nacional (MX), </t>
    </r>
    <r>
      <rPr>
        <rFont val="Poppins"/>
        <b/>
        <i/>
        <color theme="1"/>
        <sz val="9.0"/>
      </rPr>
      <t>precios + IVA.</t>
    </r>
  </si>
  <si>
    <t>Digitalizando Negocios para Resultados Exponenciales</t>
  </si>
  <si>
    <t xml:space="preserve">            hola@consultoriae3.com</t>
  </si>
  <si>
    <t>(442) 813 1164</t>
  </si>
  <si>
    <r>
      <rPr>
        <rFont val="Poppins"/>
        <color rgb="FFFFFFFF"/>
        <sz val="9.0"/>
      </rPr>
      <t xml:space="preserve">  </t>
    </r>
    <r>
      <rPr>
        <rFont val="Poppins"/>
        <b/>
        <color rgb="FFFFFFFF"/>
        <sz val="9.0"/>
      </rPr>
      <t xml:space="preserve">Fecha: </t>
    </r>
  </si>
  <si>
    <t>Software de análisis web que permite conocer el comportamiento de los usuarios, optimizar la experiencia en el sitio y aumentar las conversiones.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</si>
  <si>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</si>
  <si>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</si>
  <si>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Total Pago Mensual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</si>
  <si>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</si>
  <si>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</si>
  <si>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</si>
  <si>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PLAN MENSUAL</t>
  </si>
  <si>
    <t>Google Ads</t>
  </si>
  <si>
    <t>Revisión de la Segmentación de Públicos Personalizados</t>
  </si>
  <si>
    <t>Revisión de Listas de Términos Búsqueda</t>
  </si>
  <si>
    <t>Revisión de Anuncios Gráficos</t>
  </si>
  <si>
    <t>Meta Ads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</si>
  <si>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</si>
  <si>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</si>
  <si>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Manejo Básico de Redes Sociales</t>
  </si>
  <si>
    <t>Realización de Parrilla, Diseño y Programación</t>
  </si>
  <si>
    <t>3 - 5 Post Mensuales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</si>
  <si>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</si>
  <si>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</si>
  <si>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14/16</t>
  </si>
  <si>
    <r>
      <rPr>
        <rFont val="Poppins"/>
        <color rgb="FFFFFFFF"/>
        <sz val="9.0"/>
      </rPr>
      <t xml:space="preserve">  </t>
    </r>
    <r>
      <rPr>
        <rFont val="Poppins"/>
        <b/>
        <color rgb="FFFFFFFF"/>
        <sz val="9.0"/>
      </rPr>
      <t xml:space="preserve">Fecha: </t>
    </r>
  </si>
  <si>
    <t>Desarrollo de Plan de Contenido</t>
  </si>
  <si>
    <t>6- 10 días</t>
  </si>
  <si>
    <t>Análisis situacional de la marca</t>
  </si>
  <si>
    <t>Objetivos de la marca</t>
  </si>
  <si>
    <t>Análisis de Audiencia y Competencia</t>
  </si>
  <si>
    <t>Estrategias de Contenido</t>
  </si>
  <si>
    <t>Propuesta de Contenido</t>
  </si>
  <si>
    <t>Plan de Acciones</t>
  </si>
  <si>
    <t>Canales de Distribución</t>
  </si>
  <si>
    <t>Medición y Métricas</t>
  </si>
  <si>
    <t>total PAGO Único</t>
  </si>
  <si>
    <t>Generación de Contenido</t>
  </si>
  <si>
    <t>Manejo de Parrilla Mensual (Facebook, Instagram, Pinterest, YouTube, Tik Tok)</t>
  </si>
  <si>
    <t xml:space="preserve">Publicaciones Estáticas para Redes Sociales  </t>
  </si>
  <si>
    <t xml:space="preserve">Post para Blog </t>
  </si>
  <si>
    <t>Video YouTube largo, Generación de Reels, Shorts</t>
  </si>
  <si>
    <t>Escucha Social (análisis de opiniones de clientes)</t>
  </si>
  <si>
    <t>Junta de Reporte mensual</t>
  </si>
  <si>
    <t>total PAGO mesual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</si>
  <si>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</si>
  <si>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</si>
  <si>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xml:space="preserve">Posicionamiento SEO </t>
  </si>
  <si>
    <t>Posicionamiento de KW</t>
  </si>
  <si>
    <t>Traqueo de las Palabras Clave</t>
  </si>
  <si>
    <t>Creacíon de Enlaces Externos al Sitio</t>
  </si>
  <si>
    <t>Citaciones para el Sitio</t>
  </si>
  <si>
    <t>Reporte de resultados (mensual)</t>
  </si>
  <si>
    <t>total PAGO Mensual</t>
  </si>
  <si>
    <t xml:space="preserve">Configuración y Optimización Google My Business </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</si>
  <si>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</si>
  <si>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</si>
  <si>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Planes Bucéfalo CRM</t>
  </si>
  <si>
    <t>Básico</t>
  </si>
  <si>
    <t>Estándar</t>
  </si>
  <si>
    <t>Premium</t>
  </si>
  <si>
    <t>Empresarial</t>
  </si>
  <si>
    <t>Usuarios en el CRM</t>
  </si>
  <si>
    <t>Ilimitados</t>
  </si>
  <si>
    <t>Contactos ( Prospectos y clientes )</t>
  </si>
  <si>
    <t>Curso de Capacitación</t>
  </si>
  <si>
    <t>Automatizaciones</t>
  </si>
  <si>
    <t xml:space="preserve">Basicas </t>
  </si>
  <si>
    <t>Estandar</t>
  </si>
  <si>
    <t>Avanzadas</t>
  </si>
  <si>
    <t>Personalizadas (2)</t>
  </si>
  <si>
    <t>Pipeline de Oportunidades</t>
  </si>
  <si>
    <t>Formulario y Surveys</t>
  </si>
  <si>
    <t xml:space="preserve">Si </t>
  </si>
  <si>
    <t>Si</t>
  </si>
  <si>
    <t>Integración Meta Ads</t>
  </si>
  <si>
    <t>Sincronización de Públicos Personalizados</t>
  </si>
  <si>
    <t>Sincronización de Conversiones Avanzadas</t>
  </si>
  <si>
    <t>Integración Linkedin Ads</t>
  </si>
  <si>
    <t>No</t>
  </si>
  <si>
    <t>Integración Tiktok Ads</t>
  </si>
  <si>
    <t>Campos Personalizados</t>
  </si>
  <si>
    <t>Facebook Messenger</t>
  </si>
  <si>
    <t>Instagram DM</t>
  </si>
  <si>
    <t>Google Mi Negocio Comentarios</t>
  </si>
  <si>
    <t>Reportes</t>
  </si>
  <si>
    <t xml:space="preserve">Basicos </t>
  </si>
  <si>
    <t>Avanzados</t>
  </si>
  <si>
    <t>Personalizados (2)</t>
  </si>
  <si>
    <t>Integración de Calendario</t>
  </si>
  <si>
    <t>App Movil (Ios y Android)</t>
  </si>
  <si>
    <t>Conectar Whatas App a tu CRM</t>
  </si>
  <si>
    <t>Herramienta de Email Marketing (Hasta 1000 Emails)</t>
  </si>
  <si>
    <t>Integración de Sistema de Agendar Citas</t>
  </si>
  <si>
    <t>Automatización Atencion a Cliente Premium (5 min)</t>
  </si>
  <si>
    <t>Llamadas Telefónicas (xxx Minutos al mes)</t>
  </si>
  <si>
    <t>Número de Teléfono Local</t>
  </si>
  <si>
    <t>Grabación de llamadas de atención</t>
  </si>
  <si>
    <t>Programar post en Redes Sociales</t>
  </si>
  <si>
    <t>Integración de Redes Sociales</t>
  </si>
  <si>
    <t>Sistema de pago en línea</t>
  </si>
  <si>
    <t>SMS Marketing</t>
  </si>
  <si>
    <t>Manejo de reputación</t>
  </si>
  <si>
    <t>Sistema de cursos en línea</t>
  </si>
  <si>
    <t>Sistema de membresías</t>
  </si>
  <si>
    <t>Sistema de Comunidad</t>
  </si>
  <si>
    <t>Integración de inteligencia artificial</t>
  </si>
  <si>
    <t>Integración de IA en WhatsApp</t>
  </si>
  <si>
    <t>Integración de IA en Llamadas</t>
  </si>
  <si>
    <t>Integración de IA en CRM</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</si>
  <si>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</si>
  <si>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</si>
  <si>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CRM Bucéfalo                             </t>
  </si>
  <si>
    <t xml:space="preserve">(Software de administración de información de tus clientes, ventas y marketing)       </t>
  </si>
  <si>
    <t xml:space="preserve">Personalizadas </t>
  </si>
  <si>
    <t xml:space="preserve">Personalizados </t>
  </si>
  <si>
    <t>App Movil (IOs y Android)</t>
  </si>
  <si>
    <t xml:space="preserve">Herramienta de Email Marketing </t>
  </si>
  <si>
    <t xml:space="preserve">Llamadas Telefónicas </t>
  </si>
  <si>
    <t xml:space="preserve">Grabación de Llamadas </t>
  </si>
  <si>
    <t>Flujo de Trabajo con Funciones Premium</t>
  </si>
  <si>
    <t>Verificación de Correo Electrónico de LC</t>
  </si>
  <si>
    <t>Invitación para solicitar una review</t>
  </si>
  <si>
    <t>Usuarios dentro de cada cuenta de Bucéfalo</t>
  </si>
  <si>
    <t>Prospectos (Leads) Identro de cada cuenta de Bucéfalo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</si>
  <si>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</si>
  <si>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 xml:space="preserve">Digitalizando Negocios para </t>
    </r>
    <r>
      <rPr>
        <rFont val="Poppins"/>
        <b/>
        <color rgb="FFFFFFFF"/>
        <sz val="12.0"/>
      </rPr>
      <t>Resultados Exponenciales</t>
    </r>
  </si>
  <si>
    <t>Pag. 15/16</t>
  </si>
  <si>
    <t>▶ Términos y Condiciones</t>
  </si>
  <si>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</si>
  <si>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</si>
  <si>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</si>
  <si>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las horas de servicio, éstas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</si>
  <si>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</si>
  <si>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-Todo el material e información necesarios para la realización del sitio web deberán ser entregados en un plazo máximo de 40 días naturales a partir del arranque del proyecto.</t>
  </si>
  <si>
    <t>▶  ¿Qué no incluye el proyecto?</t>
  </si>
  <si>
    <t>- Generación de diseños, videos, traducciones, cambios de divisas y unidades, o cualquier servicio externo a lo cotizado.</t>
  </si>
  <si>
    <r>
      <rPr>
        <rFont val="Poppins"/>
        <color theme="1"/>
        <sz val="10.0"/>
      </rPr>
      <t xml:space="preserve">- Redacción de </t>
    </r>
    <r>
      <rPr>
        <rFont val="Poppins"/>
        <color theme="1"/>
        <sz val="10.0"/>
      </rPr>
      <t>entradas de Blog.</t>
    </r>
  </si>
  <si>
    <t>- Integración de Servicios de terceros ajenos a los cotizados.</t>
  </si>
  <si>
    <t>- Servicio de Recuperación de Accesos de: Google Analytics, Google Tag Manager, Google Search Console, Google Ads, y Meta Ads (Administrador de Anuncios de Facebook e Instagram)  (En Caso de Requerir el Servicio se Aplicará uso de Hora Centinela).</t>
  </si>
  <si>
    <t xml:space="preserve">- Creación de Redes Sociales (En Caso de Requerir el Servicio Incluirá un Costo Adicional) </t>
  </si>
  <si>
    <t>▶ Nota</t>
  </si>
  <si>
    <t xml:space="preserve">-El presente proyecto deberá tener un responsable oficial, a quien se le compartirá los avances y con quien se mantendrá la comunicación, así mismo será el responsable de compartir a la agencia la información / documentos solicitados </t>
  </si>
  <si>
    <t>- La Hora Centinela tiene un precio de $700.00 MXN</t>
  </si>
  <si>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</si>
  <si>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  Datos bancarios</t>
  </si>
  <si>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</si>
  <si>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</si>
  <si>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</si>
  <si>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t>- Cualquier ajuste al proyecto después de la aprobación del contenido afectará la fecha de entrega y por consiguiente el costo.</t>
  </si>
  <si>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</si>
  <si>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los plazos de entrega del proyecto, las horas adicionales de servicio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</si>
  <si>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</si>
  <si>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 Generación de diseños, videos, traducciones, cambios de divisas y unidades, o cualquier servicio externo a lo cotizado. (Estos servicios son Extras, pueden ser realizados por E3 y se cotizan como adicionales mediante cotización).</t>
  </si>
  <si>
    <t>(Los servicios aquí descritos no están incluidos en la cotización inicial; se consideran servicios adicionales, pueden ser realizados por E3 y podrán ser cotizados de manera independiente).</t>
  </si>
  <si>
    <t>Transferencias Nacionales</t>
  </si>
  <si>
    <t>Transferencias Domésticas</t>
  </si>
  <si>
    <t>Transferencias Internacionales</t>
  </si>
  <si>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</si>
  <si>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</si>
  <si>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</si>
  <si>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</si>
  <si>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Pag.6/6</t>
  </si>
  <si>
    <t>Openpay</t>
  </si>
  <si>
    <t>Tasa:</t>
  </si>
  <si>
    <t>Conisión:</t>
  </si>
  <si>
    <t>MESES</t>
  </si>
  <si>
    <t>IVA:</t>
  </si>
  <si>
    <t>Monto Minimo:</t>
  </si>
  <si>
    <t>$300</t>
  </si>
  <si>
    <t>Comisión Total</t>
  </si>
  <si>
    <t>Pago de Cada Mes</t>
  </si>
  <si>
    <t>Pagas al Mes</t>
  </si>
  <si>
    <t>Gran Total</t>
  </si>
  <si>
    <t>Monto Mínimo:</t>
  </si>
  <si>
    <t>$600</t>
  </si>
  <si>
    <t>$900</t>
  </si>
  <si>
    <t>$1200</t>
  </si>
  <si>
    <r>
      <rPr>
        <rFont val="Poppins"/>
        <color rgb="FFFFFFFF"/>
        <sz val="9.0"/>
      </rPr>
      <t xml:space="preserve">  </t>
    </r>
    <r>
      <rPr>
        <rFont val="Poppins"/>
        <b/>
        <color rgb="FFFFFFFF"/>
        <sz val="9.0"/>
      </rPr>
      <t xml:space="preserve">Fecha: </t>
    </r>
  </si>
  <si>
    <t xml:space="preserve">ESTUDIO DE KW A ATACAR (PLAN SEMESTRAL) </t>
  </si>
  <si>
    <t>Búsqueda y definición de KW a atacar en base a dificultad, demanda y posicional de la competencia.</t>
  </si>
  <si>
    <t>Definición de temática y KW por Mes (calendario semestral).</t>
  </si>
  <si>
    <t>Monitoreo de posiciones en SERPS de KW</t>
  </si>
  <si>
    <t xml:space="preserve">ESTRATEGIA DE GENERACIÓN DE BACKLINKS </t>
  </si>
  <si>
    <t>Búsqueda de backlinks de la competencia.</t>
  </si>
  <si>
    <t>Gestión con medios y webs para el correcto enlazado.</t>
  </si>
  <si>
    <t>Indexación a Backlinks y monitoreo.</t>
  </si>
  <si>
    <t>Estrategia de captación de nuevos Backlinks.</t>
  </si>
  <si>
    <t>GENERACION DE CONTENIDO PARA SEO</t>
  </si>
  <si>
    <t>Generación de contenido SEO para las KW Seleccionadas para Post del blog o Landing (texto).</t>
  </si>
  <si>
    <t>Generación de Imágenes y video para ilustración de publicaciones.</t>
  </si>
  <si>
    <t>Adaptación de contenido para distintos canales Web y de Redes sociales.</t>
  </si>
  <si>
    <t>CREACIÓN DE PÁGINAS (LANDIN O POST DE BLOG)</t>
  </si>
  <si>
    <t>Generacion de Url (post o LandinG) para posicionamiento de KW especifica</t>
  </si>
  <si>
    <t>Optimizacion SEO de todas las Url nuevas</t>
  </si>
  <si>
    <t>Enlazado Interno de todo el sitio web</t>
  </si>
  <si>
    <t>Optimizacion de navegación de usuario.</t>
  </si>
  <si>
    <t>PROPUESTA DE PUBLICACIÓN PARA RRSS</t>
  </si>
  <si>
    <t>Generacion de imagenes para publicaciones en Redes sociales del contenido generado para múltiples plataformas.</t>
  </si>
  <si>
    <t>Optimizacion de usabilidad del sitio</t>
  </si>
  <si>
    <t>Optimizacion de Copy</t>
  </si>
  <si>
    <t>Optimizacion de EEAT</t>
  </si>
  <si>
    <t>Optimizacion de enlazado interno</t>
  </si>
  <si>
    <t>Optimizacion de prominencia Semántica</t>
  </si>
  <si>
    <t>Optimizacion de contenido thin content</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</si>
  <si>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</si>
  <si>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</si>
  <si>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</si>
  <si>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</si>
  <si>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</si>
  <si>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</si>
  <si>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
- RAZÓN SOCIAL:</t>
    </r>
    <r>
      <rPr>
        <rFont val="Poppins"/>
        <color theme="1"/>
        <sz val="9.0"/>
      </rPr>
      <t xml:space="preserve">
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</si>
  <si>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Número de Cuenta:</t>
    </r>
    <r>
      <rPr>
        <rFont val="Poppins"/>
        <color theme="1"/>
        <sz val="9.0"/>
      </rPr>
      <t xml:space="preserve"> 202552958666
</t>
    </r>
    <r>
      <rPr>
        <rFont val="Poppins"/>
        <b/>
        <color theme="1"/>
        <sz val="9.0"/>
      </rPr>
      <t xml:space="preserve">Tipo de Cuenta: Cuenta de cheques
Dirección del Beneficiario: </t>
    </r>
    <r>
      <rPr>
        <rFont val="Poppins"/>
        <color theme="1"/>
        <sz val="9.0"/>
      </rPr>
      <t xml:space="preserve">2 South Biscayne Boulevard, Suite 3200 Miami, FL 33131                                                                                                  </t>
    </r>
    <r>
      <rPr>
        <rFont val="Poppins"/>
        <b/>
        <color theme="1"/>
        <sz val="9.0"/>
      </rPr>
      <t xml:space="preserve">  Datos del Banco Receptor</t>
    </r>
    <r>
      <rPr>
        <rFont val="Poppins"/>
        <color theme="1"/>
        <sz val="9.0"/>
      </rPr>
      <t xml:space="preserve">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</si>
  <si>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color rgb="FFFFFFFF"/>
        <sz val="12.0"/>
      </rPr>
      <t xml:space="preserve">Digitalizando Negocios para </t>
    </r>
    <r>
      <rPr>
        <rFont val="Poppins"/>
        <b/>
        <color rgb="FFFFFFFF"/>
        <sz val="12.0"/>
      </rPr>
      <t>Resultados Exponenciales</t>
    </r>
  </si>
  <si>
    <r>
      <rPr>
        <rFont val="Poppins"/>
        <b/>
        <color rgb="FFFFFFFF"/>
        <sz val="9.0"/>
      </rPr>
      <t xml:space="preserve">  </t>
    </r>
    <r>
      <rPr>
        <rFont val="Poppins"/>
        <b/>
        <color rgb="FFFFFFFF"/>
        <sz val="9.0"/>
      </rPr>
      <t xml:space="preserve">Fecha: </t>
    </r>
  </si>
  <si>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</si>
  <si>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</si>
  <si>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</si>
  <si>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</si>
  <si>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r>
      <rPr>
        <rFont val="Poppins"/>
        <color theme="1"/>
        <sz val="10.0"/>
      </rPr>
      <t xml:space="preserve">- Redacción de </t>
    </r>
    <r>
      <rPr>
        <rFont val="Poppins"/>
        <color theme="1"/>
        <sz val="10.0"/>
      </rPr>
      <t>entradas de Blog.</t>
    </r>
  </si>
  <si>
    <r>
      <rPr>
        <rFont val="Poppins"/>
        <b/>
        <color theme="1"/>
        <sz val="9.0"/>
      </rPr>
      <t xml:space="preserve">CUENTA: </t>
    </r>
    <r>
      <rPr>
        <rFont val="Poppins"/>
        <color theme="1"/>
        <sz val="9.0"/>
      </rPr>
      <t xml:space="preserve">0118654484 CLABE INTERBANCARIA: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DOMICILIO FISCAL:</t>
    </r>
    <r>
      <rPr>
        <rFont val="Poppins"/>
        <color theme="1"/>
        <sz val="9.0"/>
      </rPr>
      <t xml:space="preserve"> SENDERO DEL CARRUAJE 196, MILENIO III, QUERÉTARO, QRO CP 76060</t>
    </r>
  </si>
  <si>
    <r>
      <rPr>
        <rFont val="Poppins"/>
        <b/>
        <color theme="1"/>
        <sz val="9.0"/>
      </rPr>
      <t xml:space="preserve"> Beneficiario:</t>
    </r>
    <r>
      <rPr>
        <rFont val="Poppins"/>
        <color theme="1"/>
        <sz val="9.0"/>
      </rPr>
      <t xml:space="preserve">
</t>
    </r>
    <r>
      <rPr>
        <rFont val="Poppins"/>
        <b/>
        <color theme="1"/>
        <sz val="9.0"/>
      </rPr>
      <t>IBAN /</t>
    </r>
    <r>
      <rPr>
        <rFont val="Poppins"/>
        <color theme="1"/>
        <sz val="9.0"/>
      </rPr>
      <t xml:space="preserve"> </t>
    </r>
    <r>
      <rPr>
        <rFont val="Poppins"/>
        <b/>
        <color theme="1"/>
        <sz val="9.0"/>
      </rPr>
      <t xml:space="preserve">Número de Cuenta: </t>
    </r>
    <r>
      <rPr>
        <rFont val="Poppins"/>
        <color theme="1"/>
        <sz val="9.0"/>
      </rPr>
      <t xml:space="preserve">202552958666
Nombre del Beneficiario: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Código SWIFT / BIC: CHFGUS44021
</t>
    </r>
    <r>
      <rPr>
        <rFont val="Poppins"/>
        <b/>
        <color theme="1"/>
        <sz val="9.0"/>
      </rPr>
      <t xml:space="preserve">Número de Ruta ABA: </t>
    </r>
    <r>
      <rPr>
        <rFont val="Poppins"/>
        <color theme="1"/>
        <sz val="9.0"/>
      </rPr>
      <t xml:space="preserve">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 USA                                                                                  </t>
    </r>
  </si>
  <si>
    <r>
      <rPr>
        <rFont val="Poppins"/>
        <color rgb="FFFFFFFF"/>
        <sz val="12.0"/>
      </rPr>
      <t xml:space="preserve">Digitalizando Negocios para </t>
    </r>
    <r>
      <rPr>
        <rFont val="Poppins"/>
        <b/>
        <color rgb="FFFFFFFF"/>
        <sz val="12.0"/>
      </rPr>
      <t>Resultados Exponenciales</t>
    </r>
  </si>
  <si>
    <r>
      <rPr>
        <rFont val="Poppins"/>
        <color theme="1"/>
        <sz val="10.0"/>
      </rPr>
      <t xml:space="preserve">- Esta cotización tiene una </t>
    </r>
    <r>
      <rPr>
        <rFont val="Poppins"/>
        <color theme="1"/>
        <sz val="10.0"/>
      </rPr>
      <t>vigencia de 15 días hábiles.</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</si>
  <si>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</si>
  <si>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</si>
  <si>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</si>
  <si>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-SI EL PROYECTO SE PAUSA POR RAZONES AJENAS A E3 O FALTA DE CONTINUIDAD AL  PROYECTO POR PARTE DEL CLIENTE, ESTO GENERARÁ COSTO EXTRA PARA RETOMAR EL PROYECTO (SE CONSIDERARÁ UN COSTO QUE PUEDE IR DEL 15% AL 30% CON BASE A LA COTIZACIÓN INICIAL). ASIMISMO, EL PERIODO CONTRATADO PARA EL USO DEL SERVIDOR CONTINUARÁ CORRIENDO A PARTIR DEL MOMENTO EN QUE SE REALICE LA PAUSA, SIN INTERRUPCIONES.</t>
  </si>
  <si>
    <r>
      <rPr>
        <rFont val="Poppins"/>
        <b/>
        <color theme="1"/>
        <sz val="9.0"/>
      </rPr>
      <t>Beneficiario</t>
    </r>
    <r>
      <rPr>
        <rFont val="Poppins"/>
        <color theme="1"/>
        <sz val="9.0"/>
      </rPr>
      <t xml:space="preserve">
</t>
    </r>
    <r>
      <rPr>
        <rFont val="Poppins"/>
        <b/>
        <color theme="1"/>
        <sz val="9.0"/>
      </rPr>
      <t xml:space="preserve">Nombre del Beneficiario: </t>
    </r>
    <r>
      <rPr>
        <rFont val="Poppins"/>
        <color theme="1"/>
        <sz val="9.0"/>
      </rPr>
      <t xml:space="preserve">E3 Digital Consultancy LLC
</t>
    </r>
    <r>
      <rPr>
        <rFont val="Poppins"/>
        <b/>
        <color theme="1"/>
        <sz val="9.0"/>
      </rPr>
      <t xml:space="preserve">Número de Cuenta: </t>
    </r>
    <r>
      <rPr>
        <rFont val="Poppins"/>
        <color theme="1"/>
        <sz val="9.0"/>
      </rPr>
      <t xml:space="preserve">202552958666
</t>
    </r>
    <r>
      <rPr>
        <rFont val="Poppins"/>
        <b/>
        <color theme="1"/>
        <sz val="9.0"/>
      </rPr>
      <t>Tipo de Cuenta:</t>
    </r>
    <r>
      <rPr>
        <rFont val="Poppins"/>
        <color theme="1"/>
        <sz val="9.0"/>
      </rPr>
      <t xml:space="preserve"> Cuenta de cheques
Dirección del Beneficiario: 2 South Biscayne Boulevard, Suite 3200 Miami, FL 33131                                                                                                   </t>
    </r>
    <r>
      <rPr>
        <rFont val="Poppins"/>
        <b/>
        <color theme="1"/>
        <sz val="9.0"/>
      </rPr>
      <t xml:space="preserve"> Datos del Banco Receptor</t>
    </r>
    <r>
      <rPr>
        <rFont val="Poppins"/>
        <color theme="1"/>
        <sz val="9.0"/>
      </rPr>
      <t xml:space="preserve">
</t>
    </r>
    <r>
      <rPr>
        <rFont val="Poppins"/>
        <b/>
        <color theme="1"/>
        <sz val="9.0"/>
      </rPr>
      <t>Número de Ruta ABA:</t>
    </r>
    <r>
      <rPr>
        <rFont val="Poppins"/>
        <color theme="1"/>
        <sz val="9.0"/>
      </rPr>
      <t xml:space="preserve"> 091311229
</t>
    </r>
    <r>
      <rPr>
        <rFont val="Poppins"/>
        <b/>
        <color theme="1"/>
        <sz val="9.0"/>
      </rPr>
      <t>Nombre del Banco:</t>
    </r>
    <r>
      <rPr>
        <rFont val="Poppins"/>
        <color theme="1"/>
        <sz val="9.0"/>
      </rPr>
      <t xml:space="preserve"> Choice Financial Group
</t>
    </r>
    <r>
      <rPr>
        <rFont val="Poppins"/>
        <b/>
        <color theme="1"/>
        <sz val="9.0"/>
      </rPr>
      <t>Dirección del Banco:</t>
    </r>
    <r>
      <rPr>
        <rFont val="Poppins"/>
        <color theme="1"/>
        <sz val="9.0"/>
      </rPr>
      <t xml:space="preserve"> 4501 23rd Avenue S Fargo, ND 58104</t>
    </r>
  </si>
  <si>
    <r>
      <rPr>
        <rFont val="Poppins"/>
        <b/>
        <color theme="1"/>
        <sz val="9.0"/>
      </rPr>
      <t xml:space="preserve"> Beneficiario                                                                          IBAN / Número de Cuenta: </t>
    </r>
    <r>
      <rPr>
        <rFont val="Poppins"/>
        <color theme="1"/>
        <sz val="9.0"/>
      </rPr>
      <t xml:space="preserve">202552958666
</t>
    </r>
    <r>
      <rPr>
        <rFont val="Poppins"/>
        <b/>
        <color theme="1"/>
        <sz val="9.0"/>
      </rPr>
      <t>Nombre del Beneficiario:</t>
    </r>
    <r>
      <rPr>
        <rFont val="Poppins"/>
        <color theme="1"/>
        <sz val="9.0"/>
      </rPr>
      <t xml:space="preserve"> E3 Digital Consultancy LLC
</t>
    </r>
    <r>
      <rPr>
        <rFont val="Poppins"/>
        <b/>
        <color theme="1"/>
        <sz val="9.0"/>
      </rPr>
      <t>Dirección del Beneficiario:</t>
    </r>
    <r>
      <rPr>
        <rFont val="Poppins"/>
        <color theme="1"/>
        <sz val="9.0"/>
      </rPr>
      <t xml:space="preserve"> 2 South Biscayne Boulevard, Suite 3200 Miami, FL 33131 USA                                                                                                                                           </t>
    </r>
    <r>
      <rPr>
        <rFont val="Poppins"/>
        <b/>
        <color theme="1"/>
        <sz val="9.0"/>
      </rPr>
      <t xml:space="preserve"> Datos del Banco Receptor</t>
    </r>
    <r>
      <rPr>
        <rFont val="Poppins"/>
        <color theme="1"/>
        <sz val="9.0"/>
      </rPr>
      <t xml:space="preserve">
</t>
    </r>
    <r>
      <rPr>
        <rFont val="Poppins"/>
        <b/>
        <color theme="1"/>
        <sz val="9.0"/>
      </rPr>
      <t>Código SWIFT / BIC:</t>
    </r>
    <r>
      <rPr>
        <rFont val="Poppins"/>
        <color theme="1"/>
        <sz val="9.0"/>
      </rPr>
      <t xml:space="preserve"> CHFGUS44021
</t>
    </r>
    <r>
      <rPr>
        <rFont val="Poppins"/>
        <b/>
        <color theme="1"/>
        <sz val="9.0"/>
      </rPr>
      <t xml:space="preserve">Número de Ruta ABA: </t>
    </r>
    <r>
      <rPr>
        <rFont val="Poppins"/>
        <color theme="1"/>
        <sz val="9.0"/>
      </rPr>
      <t xml:space="preserve">091311229
</t>
    </r>
    <r>
      <rPr>
        <rFont val="Poppins"/>
        <b/>
        <color theme="1"/>
        <sz val="9.0"/>
      </rPr>
      <t xml:space="preserve">Nombre del Banco: </t>
    </r>
    <r>
      <rPr>
        <rFont val="Poppins"/>
        <color theme="1"/>
        <sz val="9.0"/>
      </rPr>
      <t xml:space="preserve">Choice Financial Group
</t>
    </r>
    <r>
      <rPr>
        <rFont val="Poppins"/>
        <b/>
        <color theme="1"/>
        <sz val="9.0"/>
      </rPr>
      <t>Dirección del Banco:</t>
    </r>
    <r>
      <rPr>
        <rFont val="Poppins"/>
        <color theme="1"/>
        <sz val="9.0"/>
      </rPr>
      <t xml:space="preserve"> 4501 23rd Avenue S Fargo, ND 58104 USA                                                                           </t>
    </r>
  </si>
  <si>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012680001186544842
</t>
    </r>
    <r>
      <rPr>
        <rFont val="Poppins"/>
        <b/>
        <color theme="1"/>
        <sz val="9.0"/>
      </rPr>
      <t xml:space="preserve">DATOS FISCALES
- RAZÓN SOCIAL: </t>
    </r>
    <r>
      <rPr>
        <rFont val="Poppins"/>
        <color theme="1"/>
        <sz val="9.0"/>
      </rPr>
      <t xml:space="preserve">CONSULTORÍA E3 LATAM S.A DE C.V
</t>
    </r>
    <r>
      <rPr>
        <rFont val="Poppins"/>
        <b/>
        <color theme="1"/>
        <sz val="9.0"/>
      </rPr>
      <t>- RFC:</t>
    </r>
    <r>
      <rPr>
        <rFont val="Poppins"/>
        <color theme="1"/>
        <sz val="9.0"/>
      </rPr>
      <t xml:space="preserve"> CEL200702NA9
</t>
    </r>
    <r>
      <rPr>
        <rFont val="Poppins"/>
        <b/>
        <color theme="1"/>
        <sz val="9.0"/>
      </rPr>
      <t xml:space="preserve">- DOMICILIO FISCAL: </t>
    </r>
    <r>
      <rPr>
        <rFont val="Poppins"/>
        <color theme="1"/>
        <sz val="9.0"/>
      </rPr>
      <t xml:space="preserve">SENDERO DEL CARRUAJE 196, MILENIO III, QUERÉTARO, QRO CP 76060 </t>
    </r>
  </si>
  <si>
    <r>
      <rPr>
        <rFont val="Poppins"/>
        <color rgb="FFFFFFFF"/>
        <sz val="12.0"/>
      </rPr>
      <t xml:space="preserve">Digitalizando Negocios para </t>
    </r>
    <r>
      <rPr>
        <rFont val="Poppins"/>
        <b/>
        <color rgb="FFFFFFFF"/>
        <sz val="12.0"/>
      </rPr>
      <t>Resultados Exponenciales</t>
    </r>
  </si>
  <si>
    <t>Pag.3/3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</si>
</sst>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quot;$&quot;#,##0.00"/>
    <numFmt numFmtId="166" formatCode="m/d"/>
    <numFmt numFmtId="167" formatCode="[$$]#,##0.00"/>
  </numFmts>
  <fonts count="93">
    <font>
      <sz val="10.0"/>
      <color rgb="FF000000"/>
      <name val="Arial"/>
      <scheme val="minor"/>
    </font>
    <font>
      <sz val="24.0"/>
      <color theme="1"/>
      <name val="Bebas Neue"/>
    </font>
    <font>
      <color theme="1"/>
      <name val="Arial"/>
      <scheme val="minor"/>
    </font>
    <font>
      <sz val="9.0"/>
      <color rgb="FFFFFFFF"/>
      <name val="Poppins"/>
    </font>
    <font>
      <sz val="31.0"/>
      <color rgb="FFFFFFFF"/>
      <name val="Bebas Neue"/>
    </font>
    <font>
      <sz val="9.0"/>
      <color theme="1"/>
      <name val="Arial"/>
    </font>
    <font>
      <sz val="9.0"/>
      <color theme="1"/>
      <name val="Poppins"/>
    </font>
    <font>
      <sz val="9.0"/>
      <color rgb="FF000000"/>
      <name val="Poppins"/>
    </font>
    <font/>
    <font>
      <sz val="10.0"/>
      <color theme="1"/>
      <name val="Poppins"/>
    </font>
    <font>
      <sz val="30.0"/>
      <color theme="0"/>
      <name val="Bebas Neue"/>
    </font>
    <font>
      <sz val="30.0"/>
      <color rgb="FFFFFFFF"/>
      <name val="Bebas Neue"/>
    </font>
    <font>
      <sz val="28.0"/>
      <color theme="1"/>
      <name val="Bebas Neue"/>
    </font>
    <font>
      <sz val="10.0"/>
      <color rgb="FFFFFFFF"/>
      <name val="Poppins"/>
    </font>
    <font>
      <sz val="20.0"/>
      <color rgb="FFFFFFFF"/>
      <name val="Bebas Neue"/>
    </font>
    <font>
      <b/>
      <sz val="12.0"/>
      <color rgb="FF000000"/>
      <name val="Poppins"/>
    </font>
    <font>
      <b/>
      <sz val="9.0"/>
      <color rgb="FF000000"/>
      <name val="Poppins"/>
    </font>
    <font>
      <color theme="1"/>
      <name val="Arial"/>
    </font>
    <font>
      <b/>
      <sz val="11.0"/>
      <color theme="1"/>
      <name val="Poppins"/>
    </font>
    <font>
      <sz val="24.0"/>
      <color rgb="FFFFFFFF"/>
      <name val="Bebas Neue"/>
    </font>
    <font>
      <i/>
      <sz val="10.0"/>
      <color rgb="FFFFFFFF"/>
      <name val="Poppins"/>
    </font>
    <font>
      <b/>
      <sz val="11.0"/>
      <color rgb="FF000000"/>
      <name val="Poppins"/>
    </font>
    <font>
      <i/>
      <sz val="10.0"/>
      <color rgb="FF000000"/>
      <name val="Poppins"/>
    </font>
    <font>
      <sz val="8.0"/>
      <color theme="1"/>
      <name val="Arial"/>
    </font>
    <font>
      <b/>
      <sz val="8.0"/>
      <color rgb="FF666666"/>
      <name val="Poppins"/>
    </font>
    <font>
      <sz val="7.0"/>
      <color theme="1"/>
      <name val="Poppins"/>
    </font>
    <font>
      <sz val="12.0"/>
      <color rgb="FFFFFFFF"/>
      <name val="Poppins"/>
    </font>
    <font>
      <sz val="8.0"/>
      <color rgb="FFFFFFFF"/>
      <name val="Poppins"/>
    </font>
    <font>
      <sz val="15.0"/>
      <color rgb="FFFFFFFF"/>
      <name val="Poppins"/>
    </font>
    <font>
      <sz val="22.0"/>
      <color rgb="FFFFFFFF"/>
      <name val="Poppins"/>
    </font>
    <font>
      <sz val="25.0"/>
      <color rgb="FFFFFFFF"/>
      <name val="Poppins"/>
    </font>
    <font>
      <sz val="15.0"/>
      <color rgb="FFFFFFFF"/>
      <name val="Bebas Neue"/>
    </font>
    <font>
      <b/>
      <sz val="9.0"/>
      <color rgb="FFFFFFFF"/>
      <name val="Poppins"/>
    </font>
    <font>
      <color theme="1"/>
      <name val="Poppins"/>
    </font>
    <font>
      <b/>
      <sz val="10.0"/>
      <color rgb="FF000000"/>
      <name val="Poppins"/>
    </font>
    <font>
      <sz val="10.0"/>
      <color rgb="FF000000"/>
      <name val="Poppins"/>
    </font>
    <font>
      <b/>
      <i/>
      <sz val="11.0"/>
      <color theme="1"/>
      <name val="Poppins"/>
    </font>
    <font>
      <sz val="11.0"/>
      <color rgb="FF1F1F1F"/>
      <name val="&quot;Google Sans&quot;"/>
    </font>
    <font>
      <b/>
      <i/>
      <sz val="10.0"/>
      <color rgb="FF434343"/>
      <name val="Poppins"/>
    </font>
    <font>
      <sz val="11.0"/>
      <color rgb="FF000000"/>
      <name val="Poppins"/>
    </font>
    <font>
      <b/>
      <sz val="12.0"/>
      <color rgb="FFFFFFFF"/>
      <name val="Poppins"/>
    </font>
    <font>
      <b/>
      <sz val="12.0"/>
      <color theme="1"/>
      <name val="Poppins"/>
    </font>
    <font>
      <b/>
      <i/>
      <sz val="10.0"/>
      <color rgb="FF000000"/>
      <name val="Poppins"/>
    </font>
    <font>
      <color rgb="FFFFFFFF"/>
      <name val="Poppins"/>
    </font>
    <font>
      <b/>
      <color theme="1"/>
      <name val="Poppins"/>
    </font>
    <font>
      <b/>
      <sz val="9.0"/>
      <color theme="1"/>
      <name val="Poppins"/>
    </font>
    <font>
      <b/>
      <i/>
      <color theme="1"/>
      <name val="Poppins"/>
    </font>
    <font>
      <sz val="10.0"/>
      <color rgb="FF1F1F1F"/>
      <name val="&quot;Google Sans&quot;"/>
    </font>
    <font>
      <b/>
      <sz val="15.0"/>
      <color rgb="FFFFFFFF"/>
      <name val="Poppins"/>
    </font>
    <font>
      <sz val="12.0"/>
      <color rgb="FF000000"/>
      <name val="Poppins"/>
    </font>
    <font>
      <b/>
      <sz val="14.0"/>
      <color rgb="FFFFFFFF"/>
      <name val="Poppins"/>
    </font>
    <font>
      <sz val="12.0"/>
      <color theme="1"/>
      <name val="Poppins"/>
    </font>
    <font>
      <b/>
      <sz val="18.0"/>
      <color rgb="FFFFFFFF"/>
      <name val="Poppins"/>
    </font>
    <font>
      <sz val="10.0"/>
      <color theme="1"/>
      <name val="Arial"/>
    </font>
    <font>
      <color rgb="FF000000"/>
      <name val="Poppins"/>
    </font>
    <font>
      <sz val="18.0"/>
      <color theme="1"/>
      <name val="&quot;Bebas Neue&quot;"/>
    </font>
    <font>
      <sz val="20.0"/>
      <color rgb="FFFFFFFF"/>
      <name val="&quot;Bebas Neue&quot;"/>
    </font>
    <font>
      <b/>
      <color theme="1"/>
      <name val="Arial"/>
    </font>
    <font>
      <i/>
      <sz val="9.0"/>
      <color theme="1"/>
      <name val="Poppins"/>
    </font>
    <font>
      <i/>
      <sz val="9.0"/>
      <color theme="1"/>
      <name val="Arial"/>
    </font>
    <font>
      <sz val="28.0"/>
      <color theme="1"/>
      <name val="&quot;Bebas Neue&quot;"/>
    </font>
    <font>
      <sz val="18.0"/>
      <color theme="1"/>
      <name val="Bebas Neue"/>
    </font>
    <font>
      <color rgb="FF000000"/>
      <name val="Arial"/>
    </font>
    <font>
      <sz val="9.0"/>
      <color rgb="FFFFFFFF"/>
      <name val="Arial"/>
      <scheme val="minor"/>
    </font>
    <font>
      <sz val="20.0"/>
      <color theme="1"/>
      <name val="Bebas Neue"/>
    </font>
    <font>
      <b/>
      <i/>
      <sz val="10.0"/>
      <color theme="1"/>
      <name val="Poppins"/>
    </font>
    <font>
      <b/>
      <u/>
      <sz val="9.0"/>
      <color theme="1"/>
      <name val="Arial"/>
    </font>
    <font>
      <sz val="8.0"/>
      <color rgb="FFFFFFFF"/>
      <name val="Arial"/>
    </font>
    <font>
      <b/>
      <sz val="10.0"/>
      <color rgb="FFFFFFFF"/>
      <name val="Poppins"/>
    </font>
    <font>
      <b/>
      <sz val="30.0"/>
      <color rgb="FFFFFFFF"/>
      <name val="Bebas Neue"/>
    </font>
    <font>
      <sz val="23.0"/>
      <color rgb="FF000000"/>
      <name val="Bebas Neue"/>
    </font>
    <font>
      <sz val="14.0"/>
      <color theme="1"/>
      <name val="Bebas Neue"/>
    </font>
    <font>
      <sz val="23.0"/>
      <color rgb="FFFFFFFF"/>
      <name val="&quot;Bebas Neue&quot;"/>
    </font>
    <font>
      <sz val="11.0"/>
      <color rgb="FFFFFFFF"/>
      <name val="Arial"/>
    </font>
    <font>
      <sz val="27.0"/>
      <color theme="1"/>
      <name val="&quot;Bebas Neue&quot;"/>
    </font>
    <font>
      <sz val="14.0"/>
      <color theme="1"/>
      <name val="Arial"/>
    </font>
    <font>
      <sz val="24.0"/>
      <color theme="1"/>
      <name val="&quot;Bebas Neue&quot;"/>
    </font>
    <font>
      <color rgb="FF000000"/>
      <name val="Docs-Poppins"/>
    </font>
    <font>
      <b/>
      <i/>
      <sz val="9.0"/>
      <color rgb="FFFFFFFF"/>
      <name val="Poppins"/>
    </font>
    <font>
      <b/>
      <i/>
      <sz val="12.0"/>
      <color rgb="FFFFFFFF"/>
      <name val="Poppins"/>
    </font>
    <font>
      <b/>
      <i/>
      <sz val="9.0"/>
      <color theme="1"/>
      <name val="Poppins"/>
    </font>
    <font>
      <sz val="9.0"/>
      <color theme="0"/>
      <name val="Poppins"/>
    </font>
    <font>
      <sz val="24.0"/>
      <color rgb="FFFFFFFF"/>
      <name val="&quot;Bebas Neue&quot;"/>
    </font>
    <font>
      <sz val="20.0"/>
      <color theme="1"/>
      <name val="&quot;Bebas Neue&quot;"/>
    </font>
    <font>
      <sz val="32.0"/>
      <color theme="1"/>
      <name val="Bebas Neue"/>
    </font>
    <font>
      <b/>
      <sz val="13.0"/>
      <color rgb="FFFFFFFF"/>
      <name val="Poppins"/>
    </font>
    <font>
      <b/>
      <color rgb="FF000000"/>
      <name val="Poppins"/>
    </font>
    <font>
      <b/>
      <u/>
      <sz val="9.0"/>
      <color theme="1"/>
      <name val="Arial"/>
    </font>
    <font>
      <i/>
      <sz val="9.0"/>
      <color rgb="FFFFFFFF"/>
      <name val="Poppins"/>
    </font>
    <font>
      <b/>
      <sz val="10.0"/>
      <color theme="1"/>
      <name val="Poppins"/>
    </font>
    <font>
      <color rgb="FFCCCCCC"/>
      <name val="Arial"/>
      <scheme val="minor"/>
    </font>
    <font>
      <sz val="36.0"/>
      <color theme="1"/>
      <name val="Bebas Neue"/>
    </font>
    <font>
      <b/>
      <color theme="0"/>
      <name val="Arial"/>
    </font>
  </fonts>
  <fills count="15">
    <fill>
      <patternFill patternType="none"/>
    </fill>
    <fill>
      <patternFill patternType="lightGray"/>
    </fill>
    <fill>
      <patternFill patternType="solid">
        <fgColor rgb="FF000000"/>
        <bgColor rgb="FF000000"/>
      </patternFill>
    </fill>
    <fill>
      <patternFill patternType="solid">
        <fgColor theme="1"/>
        <bgColor theme="1"/>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
      <patternFill patternType="solid">
        <fgColor rgb="FFF3F3F3"/>
        <bgColor rgb="FFF3F3F3"/>
      </patternFill>
    </fill>
    <fill>
      <patternFill patternType="solid">
        <fgColor rgb="FF029BCA"/>
        <bgColor rgb="FF029BCA"/>
      </patternFill>
    </fill>
    <fill>
      <patternFill patternType="solid">
        <fgColor rgb="FF1F1F1F"/>
        <bgColor rgb="FF1F1F1F"/>
      </patternFill>
    </fill>
    <fill>
      <patternFill patternType="solid">
        <fgColor rgb="FF666666"/>
        <bgColor rgb="FF666666"/>
      </patternFill>
    </fill>
    <fill>
      <patternFill patternType="solid">
        <fgColor theme="0"/>
        <bgColor theme="0"/>
      </patternFill>
    </fill>
  </fills>
  <borders count="89">
    <border/>
    <border>
      <left style="thin">
        <color rgb="FFEFEFEF"/>
      </left>
      <top style="thin">
        <color rgb="FFEFEFEF"/>
      </top>
      <bottom style="thin">
        <color rgb="FFEFEFEF"/>
      </bottom>
    </border>
    <border>
      <top style="thin">
        <color rgb="FFEFEFEF"/>
      </top>
      <bottom style="thin">
        <color rgb="FFEFEFEF"/>
      </bottom>
    </border>
    <border>
      <right style="thin">
        <color rgb="FFEFEFEF"/>
      </right>
      <top style="thin">
        <color rgb="FFEFEFEF"/>
      </top>
      <bottom style="thin">
        <color rgb="FFEFEFEF"/>
      </bottom>
    </border>
    <border>
      <left style="thin">
        <color rgb="FFEFEFEF"/>
      </left>
      <bottom style="thin">
        <color rgb="FFEFEFEF"/>
      </bottom>
    </border>
    <border>
      <right style="thin">
        <color rgb="FFEFEFEF"/>
      </right>
      <bottom style="thin">
        <color rgb="FFEFEFEF"/>
      </bottom>
    </border>
    <border>
      <left style="thin">
        <color rgb="FFEFEFEF"/>
      </left>
      <right style="thin">
        <color rgb="FFEFEFEF"/>
      </right>
      <bottom style="thin">
        <color rgb="FFEFEFEF"/>
      </bottom>
    </border>
    <border>
      <left style="thin">
        <color rgb="FFEFEFEF"/>
      </left>
      <right style="thin">
        <color rgb="FFEFEFEF"/>
      </right>
      <top style="thin">
        <color rgb="FFEFEFEF"/>
      </top>
      <bottom style="thin">
        <color rgb="FFEFEFEF"/>
      </bottom>
    </border>
    <border>
      <left style="thin">
        <color rgb="FFB7B7B7"/>
      </left>
      <top style="thin">
        <color rgb="FFB7B7B7"/>
      </top>
      <bottom style="thin">
        <color rgb="FF999999"/>
      </bottom>
    </border>
    <border>
      <top style="thin">
        <color rgb="FFB7B7B7"/>
      </top>
      <bottom style="thin">
        <color rgb="FF999999"/>
      </bottom>
    </border>
    <border>
      <left style="thin">
        <color rgb="FF999999"/>
      </left>
      <top style="thin">
        <color rgb="FFB7B7B7"/>
      </top>
    </border>
    <border>
      <top style="thin">
        <color rgb="FFB7B7B7"/>
      </top>
    </border>
    <border>
      <right style="thin">
        <color rgb="FFCCCCCC"/>
      </right>
      <top style="thin">
        <color rgb="FFB7B7B7"/>
      </top>
    </border>
    <border>
      <top style="thin">
        <color rgb="FFFFFFFF"/>
      </top>
    </border>
    <border>
      <right style="thin">
        <color rgb="FFCCCCCC"/>
      </right>
      <top style="thin">
        <color rgb="FFFFFFFF"/>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right style="thin">
        <color rgb="FFCCCCCC"/>
      </right>
    </border>
    <border>
      <left style="thin">
        <color rgb="FFFFFFFF"/>
      </left>
    </border>
    <border>
      <right style="thin">
        <color rgb="FF999999"/>
      </right>
      <top style="thin">
        <color rgb="FFB7B7B7"/>
      </top>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hair">
        <color rgb="FFB7B7B7"/>
      </left>
      <top style="hair">
        <color rgb="FFB7B7B7"/>
      </top>
    </border>
    <border>
      <top style="hair">
        <color rgb="FFB7B7B7"/>
      </top>
    </border>
    <border>
      <right style="hair">
        <color rgb="FFB7B7B7"/>
      </right>
      <top style="hair">
        <color rgb="FFB7B7B7"/>
      </top>
    </border>
    <border>
      <left style="hair">
        <color rgb="FFB7B7B7"/>
      </left>
    </border>
    <border>
      <right style="hair">
        <color rgb="FFB7B7B7"/>
      </right>
    </border>
    <border>
      <left style="hair">
        <color rgb="FFB7B7B7"/>
      </left>
      <bottom style="hair">
        <color rgb="FFCCCCCC"/>
      </bottom>
    </border>
    <border>
      <bottom style="hair">
        <color rgb="FFCCCCCC"/>
      </bottom>
    </border>
    <border>
      <right style="hair">
        <color rgb="FFB7B7B7"/>
      </right>
      <bottom style="hair">
        <color rgb="FFCCCCCC"/>
      </bottom>
    </border>
    <border>
      <left style="thin">
        <color rgb="FF029BCA"/>
      </left>
      <top style="thin">
        <color rgb="FF029BCA"/>
      </top>
    </border>
    <border>
      <top style="thin">
        <color rgb="FF029BCA"/>
      </top>
    </border>
    <border>
      <right style="thin">
        <color rgb="FF029BCA"/>
      </right>
      <top style="thin">
        <color rgb="FF029BCA"/>
      </top>
    </border>
    <border>
      <left style="thin">
        <color rgb="FF029BCA"/>
      </left>
    </border>
    <border>
      <right style="thin">
        <color rgb="FF029BCA"/>
      </right>
    </border>
    <border>
      <left style="thin">
        <color rgb="FF029BCA"/>
      </left>
      <bottom style="thin">
        <color rgb="FF029BCA"/>
      </bottom>
    </border>
    <border>
      <bottom style="thin">
        <color rgb="FF029BCA"/>
      </bottom>
    </border>
    <border>
      <right style="thin">
        <color rgb="FF029BCA"/>
      </right>
      <bottom style="thin">
        <color rgb="FF029BCA"/>
      </bottom>
    </border>
    <border>
      <left style="thin">
        <color rgb="FFB7B7B7"/>
      </left>
      <top style="thin">
        <color rgb="FFB7B7B7"/>
      </top>
    </border>
    <border>
      <right style="thin">
        <color rgb="FFB7B7B7"/>
      </right>
      <top style="thin">
        <color rgb="FFB7B7B7"/>
      </top>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bottom style="thin">
        <color rgb="FF000000"/>
      </bottom>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999999"/>
      </left>
    </border>
    <border>
      <left style="thin">
        <color rgb="FFB7B7B7"/>
      </left>
      <bottom style="thin">
        <color rgb="FFCCCCCC"/>
      </bottom>
    </border>
    <border>
      <right style="thin">
        <color rgb="FFB7B7B7"/>
      </right>
      <bottom style="thin">
        <color rgb="FFCCCCCC"/>
      </bottom>
    </border>
    <border>
      <left style="dotted">
        <color rgb="FF999999"/>
      </left>
      <top style="dotted">
        <color rgb="FF999999"/>
      </top>
    </border>
    <border>
      <top style="dotted">
        <color rgb="FF999999"/>
      </top>
    </border>
    <border>
      <right style="dotted">
        <color rgb="FF999999"/>
      </right>
      <top style="dotted">
        <color rgb="FF999999"/>
      </top>
    </border>
    <border>
      <left style="dotted">
        <color rgb="FF999999"/>
      </left>
    </border>
    <border>
      <right style="dotted">
        <color rgb="FF999999"/>
      </right>
    </border>
    <border>
      <left style="dotted">
        <color rgb="FF999999"/>
      </left>
      <bottom style="dotted">
        <color rgb="FF999999"/>
      </bottom>
    </border>
    <border>
      <bottom style="dotted">
        <color rgb="FF999999"/>
      </bottom>
    </border>
    <border>
      <right style="dotted">
        <color rgb="FF999999"/>
      </right>
      <bottom style="dotted">
        <color rgb="FF999999"/>
      </bottom>
    </border>
    <border>
      <bottom style="dotted">
        <color rgb="FF000000"/>
      </bottom>
    </border>
    <border>
      <top style="dotted">
        <color rgb="FF000000"/>
      </top>
      <bottom style="dotted">
        <color rgb="FF000000"/>
      </bottom>
    </border>
    <border>
      <bottom style="hair">
        <color rgb="FF000000"/>
      </bottom>
    </border>
    <border>
      <right/>
    </border>
    <border>
      <right/>
      <bottom style="dotted">
        <color rgb="FF000000"/>
      </bottom>
    </border>
    <border>
      <left style="thin">
        <color rgb="FF000000"/>
      </left>
      <right style="thin">
        <color rgb="FF000000"/>
      </right>
      <top style="thin">
        <color rgb="FF000000"/>
      </top>
      <bottom style="thin">
        <color rgb="FF000000"/>
      </bottom>
    </border>
    <border>
      <bottom style="thin">
        <color rgb="FF999999"/>
      </bottom>
    </border>
    <border>
      <right style="thin">
        <color rgb="FF999999"/>
      </right>
      <bottom style="thin">
        <color rgb="FF999999"/>
      </bottom>
    </border>
    <border>
      <right style="thin">
        <color rgb="FF999999"/>
      </right>
    </border>
    <border>
      <top style="hair">
        <color rgb="FF000000"/>
      </top>
      <bottom style="hair">
        <color rgb="FF000000"/>
      </bottom>
    </border>
    <border>
      <bottom style="hair">
        <color rgb="FF434343"/>
      </bottom>
    </border>
    <border>
      <bottom style="double">
        <color rgb="FF000000"/>
      </bottom>
    </border>
    <border>
      <left style="thin">
        <color rgb="FFCCCCCC"/>
      </left>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2" fontId="2" numFmtId="0" xfId="0" applyFont="1"/>
    <xf borderId="0" fillId="2" fontId="3" numFmtId="0" xfId="0" applyAlignment="1" applyFont="1">
      <alignment horizontal="right" readingOrder="0" vertical="center"/>
    </xf>
    <xf borderId="0" fillId="2" fontId="3" numFmtId="0" xfId="0" applyAlignment="1" applyFont="1">
      <alignment readingOrder="0" vertical="bottom"/>
    </xf>
    <xf borderId="0" fillId="2" fontId="4" numFmtId="0" xfId="0" applyAlignment="1" applyFont="1">
      <alignment horizontal="right" readingOrder="0"/>
    </xf>
    <xf borderId="0" fillId="2" fontId="3" numFmtId="0" xfId="0" applyAlignment="1" applyFont="1">
      <alignment horizontal="right" vertical="top"/>
    </xf>
    <xf borderId="0" fillId="2" fontId="3" numFmtId="164" xfId="0" applyAlignment="1" applyFont="1" applyNumberFormat="1">
      <alignment horizontal="right" readingOrder="0" vertical="top"/>
    </xf>
    <xf borderId="0" fillId="2" fontId="5" numFmtId="164" xfId="0" applyAlignment="1" applyFont="1" applyNumberFormat="1">
      <alignment horizontal="left" vertical="center"/>
    </xf>
    <xf borderId="0" fillId="0" fontId="1" numFmtId="0" xfId="0" applyAlignment="1" applyFont="1">
      <alignment horizontal="left" readingOrder="0" vertical="center"/>
    </xf>
    <xf borderId="0" fillId="0" fontId="6" numFmtId="0" xfId="0" applyAlignment="1" applyFont="1">
      <alignment readingOrder="0" vertical="center"/>
    </xf>
    <xf borderId="1" fillId="3" fontId="1" numFmtId="0" xfId="0" applyAlignment="1" applyBorder="1" applyFill="1" applyFont="1">
      <alignment horizontal="left" readingOrder="0" vertical="center"/>
    </xf>
    <xf borderId="2" fillId="3" fontId="1" numFmtId="0" xfId="0" applyAlignment="1" applyBorder="1" applyFont="1">
      <alignment horizontal="left" readingOrder="0" vertical="center"/>
    </xf>
    <xf borderId="3" fillId="3" fontId="2" numFmtId="0" xfId="0" applyBorder="1" applyFont="1"/>
    <xf borderId="4" fillId="4" fontId="7" numFmtId="0" xfId="0" applyAlignment="1" applyBorder="1" applyFill="1" applyFont="1">
      <alignment horizontal="center" readingOrder="0" vertical="center"/>
    </xf>
    <xf borderId="5" fillId="0" fontId="8" numFmtId="0" xfId="0" applyBorder="1" applyFont="1"/>
    <xf borderId="4" fillId="0" fontId="9" numFmtId="0" xfId="0" applyAlignment="1" applyBorder="1" applyFont="1">
      <alignment horizontal="center" readingOrder="0" shrinkToFit="0" vertical="center" wrapText="1"/>
    </xf>
    <xf borderId="4" fillId="4" fontId="7" numFmtId="0" xfId="0" applyAlignment="1" applyBorder="1" applyFont="1">
      <alignment horizontal="center" readingOrder="0" shrinkToFit="0" vertical="center" wrapText="1"/>
    </xf>
    <xf borderId="1" fillId="0" fontId="9" numFmtId="49" xfId="0" applyAlignment="1" applyBorder="1" applyFont="1" applyNumberFormat="1">
      <alignment horizontal="center" readingOrder="0" vertical="center"/>
    </xf>
    <xf borderId="3" fillId="0" fontId="8" numFmtId="0" xfId="0" applyBorder="1" applyFont="1"/>
    <xf borderId="1" fillId="4" fontId="7" numFmtId="0" xfId="0" applyAlignment="1" applyBorder="1" applyFont="1">
      <alignment horizontal="center" readingOrder="0" shrinkToFit="0" vertical="center" wrapText="1"/>
    </xf>
    <xf borderId="1" fillId="0" fontId="9" numFmtId="0" xfId="0" applyAlignment="1" applyBorder="1" applyFont="1">
      <alignment horizontal="center" readingOrder="0" vertical="center"/>
    </xf>
    <xf borderId="6" fillId="0" fontId="9" numFmtId="0" xfId="0" applyAlignment="1" applyBorder="1" applyFont="1">
      <alignment horizontal="center" readingOrder="0" vertical="center"/>
    </xf>
    <xf borderId="0" fillId="0" fontId="9" numFmtId="0" xfId="0" applyAlignment="1" applyFont="1">
      <alignment horizontal="center" readingOrder="0" vertical="center"/>
    </xf>
    <xf borderId="0" fillId="0" fontId="10" numFmtId="0" xfId="0" applyAlignment="1" applyFont="1">
      <alignment horizontal="center" shrinkToFit="0" textRotation="90" vertical="center" wrapText="1"/>
    </xf>
    <xf borderId="0" fillId="0" fontId="9" numFmtId="164" xfId="0" applyAlignment="1" applyFont="1" applyNumberFormat="1">
      <alignment horizontal="center" vertical="center"/>
    </xf>
    <xf borderId="7" fillId="0" fontId="9" numFmtId="0" xfId="0" applyAlignment="1" applyBorder="1" applyFont="1">
      <alignment horizontal="center" readingOrder="0" vertical="center"/>
    </xf>
    <xf borderId="0" fillId="0" fontId="11" numFmtId="0" xfId="0" applyAlignment="1" applyFont="1">
      <alignment horizontal="center" shrinkToFit="0" textRotation="90" vertical="center" wrapText="1"/>
    </xf>
    <xf borderId="0" fillId="5" fontId="12" numFmtId="0" xfId="0" applyAlignment="1" applyFill="1" applyFont="1">
      <alignment vertical="center"/>
    </xf>
    <xf borderId="8" fillId="2" fontId="13" numFmtId="0" xfId="0" applyAlignment="1" applyBorder="1" applyFont="1">
      <alignment horizontal="center" readingOrder="0" shrinkToFit="0" textRotation="0" vertical="center" wrapText="1"/>
    </xf>
    <xf borderId="9" fillId="0" fontId="8" numFmtId="0" xfId="0" applyBorder="1" applyFont="1"/>
    <xf borderId="10" fillId="2" fontId="13" numFmtId="0" xfId="0" applyAlignment="1" applyBorder="1" applyFont="1">
      <alignment horizontal="center" readingOrder="0" shrinkToFit="0" textRotation="0" vertical="center" wrapText="1"/>
    </xf>
    <xf borderId="11" fillId="0" fontId="8" numFmtId="0" xfId="0" applyBorder="1" applyFont="1"/>
    <xf borderId="12" fillId="0" fontId="8" numFmtId="0" xfId="0" applyBorder="1" applyFont="1"/>
    <xf borderId="11" fillId="2" fontId="13" numFmtId="0" xfId="0" applyAlignment="1" applyBorder="1" applyFont="1">
      <alignment horizontal="center" readingOrder="0" vertical="center"/>
    </xf>
    <xf borderId="0" fillId="2" fontId="13" numFmtId="0" xfId="0" applyAlignment="1" applyFont="1">
      <alignment horizontal="center" readingOrder="0" shrinkToFit="0" textRotation="0" vertical="center" wrapText="1"/>
    </xf>
    <xf borderId="0" fillId="0" fontId="13" numFmtId="0" xfId="0" applyAlignment="1" applyFont="1">
      <alignment horizontal="center" readingOrder="0" shrinkToFit="0" textRotation="0" vertical="center" wrapText="1"/>
    </xf>
    <xf borderId="0" fillId="2" fontId="14" numFmtId="0" xfId="0" applyAlignment="1" applyFont="1">
      <alignment horizontal="center" readingOrder="0" shrinkToFit="0" textRotation="90" vertical="center" wrapText="1"/>
    </xf>
    <xf borderId="13" fillId="6" fontId="15" numFmtId="0" xfId="0" applyAlignment="1" applyBorder="1" applyFill="1" applyFont="1">
      <alignment horizontal="center" readingOrder="0" shrinkToFit="0" textRotation="0" vertical="center" wrapText="1"/>
    </xf>
    <xf borderId="13" fillId="0" fontId="8" numFmtId="0" xfId="0" applyBorder="1" applyFont="1"/>
    <xf borderId="14" fillId="0" fontId="8" numFmtId="0" xfId="0" applyBorder="1" applyFont="1"/>
    <xf borderId="15" fillId="5" fontId="7" numFmtId="0" xfId="0" applyAlignment="1" applyBorder="1" applyFont="1">
      <alignment horizontal="center" readingOrder="0" vertical="center"/>
    </xf>
    <xf borderId="16" fillId="0" fontId="8" numFmtId="0" xfId="0" applyBorder="1" applyFont="1"/>
    <xf borderId="17" fillId="0" fontId="8" numFmtId="0" xfId="0" applyBorder="1" applyFont="1"/>
    <xf borderId="15" fillId="6" fontId="16" numFmtId="165" xfId="0" applyAlignment="1" applyBorder="1" applyFont="1" applyNumberFormat="1">
      <alignment horizontal="center" readingOrder="0" shrinkToFit="0" textRotation="0" vertical="bottom" wrapText="1"/>
    </xf>
    <xf borderId="18" fillId="0" fontId="8" numFmtId="0" xfId="0" applyBorder="1" applyFont="1"/>
    <xf borderId="15" fillId="6" fontId="16" numFmtId="165" xfId="0" applyAlignment="1" applyBorder="1" applyFont="1" applyNumberFormat="1">
      <alignment horizontal="center" readingOrder="0" shrinkToFit="0" textRotation="0" vertical="center" wrapText="1"/>
    </xf>
    <xf borderId="15" fillId="0" fontId="7" numFmtId="0" xfId="0" applyAlignment="1" applyBorder="1" applyFont="1">
      <alignment horizontal="center" readingOrder="0" vertical="center"/>
    </xf>
    <xf borderId="0" fillId="0" fontId="17" numFmtId="0" xfId="0" applyAlignment="1" applyFont="1">
      <alignment vertical="bottom"/>
    </xf>
    <xf borderId="0" fillId="0" fontId="18" numFmtId="0" xfId="0" applyAlignment="1" applyFont="1">
      <alignment horizontal="right" readingOrder="0"/>
    </xf>
    <xf borderId="19" fillId="7" fontId="15" numFmtId="165" xfId="0" applyAlignment="1" applyBorder="1" applyFill="1" applyFont="1" applyNumberFormat="1">
      <alignment horizontal="center" readingOrder="0" shrinkToFit="0" textRotation="0" vertical="center" wrapText="1"/>
    </xf>
    <xf borderId="0" fillId="0" fontId="9" numFmtId="0" xfId="0" applyAlignment="1" applyFont="1">
      <alignment horizontal="right" readingOrder="0"/>
    </xf>
    <xf borderId="19" fillId="0" fontId="8" numFmtId="0" xfId="0" applyBorder="1" applyFont="1"/>
    <xf borderId="20" fillId="0" fontId="8" numFmtId="0" xfId="0" applyBorder="1" applyFont="1"/>
    <xf borderId="21" fillId="6" fontId="15" numFmtId="0" xfId="0" applyAlignment="1" applyBorder="1" applyFont="1">
      <alignment horizontal="center" readingOrder="0" shrinkToFit="0" textRotation="0" vertical="center" wrapText="1"/>
    </xf>
    <xf borderId="22" fillId="0" fontId="8" numFmtId="0" xfId="0" applyBorder="1" applyFont="1"/>
    <xf borderId="23" fillId="0" fontId="8" numFmtId="0" xfId="0" applyBorder="1" applyFont="1"/>
    <xf borderId="24" fillId="0" fontId="8" numFmtId="0" xfId="0" applyBorder="1" applyFont="1"/>
    <xf borderId="25" fillId="0" fontId="8" numFmtId="0" xfId="0" applyBorder="1" applyFont="1"/>
    <xf borderId="26" fillId="0" fontId="8" numFmtId="0" xfId="0" applyBorder="1" applyFont="1"/>
    <xf borderId="0" fillId="0" fontId="19" numFmtId="0" xfId="0" applyAlignment="1" applyFont="1">
      <alignment horizontal="center" readingOrder="0" textRotation="90" vertical="center"/>
    </xf>
    <xf borderId="22" fillId="2" fontId="20" numFmtId="0" xfId="0" applyAlignment="1" applyBorder="1" applyFont="1">
      <alignment horizontal="center" readingOrder="0" vertical="center"/>
    </xf>
    <xf borderId="0" fillId="4" fontId="21" numFmtId="0" xfId="0" applyAlignment="1" applyFont="1">
      <alignment horizontal="center" readingOrder="0" shrinkToFit="0" textRotation="0" vertical="bottom" wrapText="1"/>
    </xf>
    <xf borderId="0" fillId="8" fontId="21" numFmtId="0" xfId="0" applyAlignment="1" applyFill="1" applyFont="1">
      <alignment horizontal="center" readingOrder="0"/>
    </xf>
    <xf borderId="0" fillId="0" fontId="21"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bottom" wrapText="1"/>
    </xf>
    <xf borderId="0" fillId="8" fontId="7" numFmtId="0" xfId="0" applyAlignment="1" applyFont="1">
      <alignment horizontal="center" readingOrder="0"/>
    </xf>
    <xf borderId="0" fillId="0" fontId="7"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top" wrapText="1"/>
    </xf>
    <xf borderId="0" fillId="8" fontId="7" numFmtId="0" xfId="0" applyAlignment="1" applyFont="1">
      <alignment horizontal="center" readingOrder="0" vertical="top"/>
    </xf>
    <xf borderId="22" fillId="9" fontId="22" numFmtId="0" xfId="0" applyAlignment="1" applyBorder="1" applyFill="1" applyFont="1">
      <alignment horizontal="center" readingOrder="0" vertical="center"/>
    </xf>
    <xf borderId="0" fillId="6" fontId="7" numFmtId="0" xfId="0" applyAlignment="1" applyFont="1">
      <alignment horizontal="center" readingOrder="0" shrinkToFit="0" textRotation="0" vertical="center" wrapText="1"/>
    </xf>
    <xf borderId="0" fillId="0" fontId="7" numFmtId="0" xfId="0" applyAlignment="1" applyFont="1">
      <alignment horizontal="center" readingOrder="0" shrinkToFit="0" textRotation="0" vertical="center" wrapText="1"/>
    </xf>
    <xf borderId="0" fillId="0" fontId="7" numFmtId="165" xfId="0" applyAlignment="1" applyFont="1" applyNumberFormat="1">
      <alignment horizontal="center" readingOrder="0" vertical="center"/>
    </xf>
    <xf borderId="0" fillId="0" fontId="23" numFmtId="0" xfId="0" applyAlignment="1" applyFont="1">
      <alignment horizontal="center" readingOrder="0" shrinkToFit="0" vertical="bottom" wrapText="1"/>
    </xf>
    <xf borderId="27" fillId="0" fontId="23" numFmtId="0" xfId="0" applyAlignment="1" applyBorder="1" applyFont="1">
      <alignment horizontal="center" readingOrder="0" shrinkToFit="0" vertical="bottom" wrapText="1"/>
    </xf>
    <xf borderId="28" fillId="0" fontId="24" numFmtId="0" xfId="0" applyAlignment="1" applyBorder="1" applyFont="1">
      <alignment horizontal="left" readingOrder="0" shrinkToFit="0" vertical="bottom" wrapText="1"/>
    </xf>
    <xf borderId="28" fillId="0" fontId="8" numFmtId="0" xfId="0" applyBorder="1" applyFont="1"/>
    <xf borderId="29" fillId="0" fontId="23" numFmtId="0" xfId="0" applyAlignment="1" applyBorder="1" applyFont="1">
      <alignment horizontal="center" readingOrder="0" shrinkToFit="0" vertical="bottom" wrapText="1"/>
    </xf>
    <xf borderId="30"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center" wrapText="1"/>
    </xf>
    <xf borderId="31"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bottom" wrapText="1"/>
    </xf>
    <xf borderId="32"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center" wrapText="1"/>
    </xf>
    <xf borderId="33" fillId="0" fontId="8" numFmtId="0" xfId="0" applyBorder="1" applyFont="1"/>
    <xf borderId="34"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bottom" wrapText="1"/>
    </xf>
    <xf borderId="0" fillId="2" fontId="26" numFmtId="0" xfId="0" applyAlignment="1" applyFont="1">
      <alignment horizontal="left" readingOrder="0" shrinkToFit="0" vertical="bottom" wrapText="1"/>
    </xf>
    <xf borderId="0" fillId="2" fontId="26" numFmtId="0" xfId="0" applyAlignment="1" applyFont="1">
      <alignment horizontal="left" readingOrder="0" shrinkToFit="0" vertical="center" wrapText="1"/>
    </xf>
    <xf borderId="0" fillId="2" fontId="26"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3" numFmtId="0" xfId="0" applyAlignment="1" applyFont="1">
      <alignment horizontal="center" readingOrder="0" shrinkToFit="0" vertical="bottom" wrapText="1"/>
    </xf>
    <xf borderId="0" fillId="3" fontId="17" numFmtId="0" xfId="0" applyFont="1"/>
    <xf borderId="35" fillId="2" fontId="1" numFmtId="0" xfId="0" applyAlignment="1" applyBorder="1" applyFont="1">
      <alignment horizontal="left" readingOrder="0" vertical="center"/>
    </xf>
    <xf borderId="36" fillId="2" fontId="1" numFmtId="0" xfId="0" applyAlignment="1" applyBorder="1" applyFont="1">
      <alignment horizontal="left" readingOrder="0" vertical="center"/>
    </xf>
    <xf borderId="37" fillId="2" fontId="1" numFmtId="0" xfId="0" applyAlignment="1" applyBorder="1" applyFont="1">
      <alignment horizontal="left" readingOrder="0" vertical="center"/>
    </xf>
    <xf borderId="38" fillId="2" fontId="1" numFmtId="0" xfId="0" applyAlignment="1" applyBorder="1" applyFont="1">
      <alignment horizontal="left" readingOrder="0" vertical="center"/>
    </xf>
    <xf borderId="39" fillId="2" fontId="1" numFmtId="0" xfId="0" applyAlignment="1" applyBorder="1" applyFont="1">
      <alignment horizontal="left" readingOrder="0" vertical="center"/>
    </xf>
    <xf borderId="0" fillId="2" fontId="28" numFmtId="0" xfId="0" applyAlignment="1" applyFont="1">
      <alignment horizontal="center" readingOrder="0" vertical="center"/>
    </xf>
    <xf borderId="0" fillId="2" fontId="29" numFmtId="0" xfId="0" applyAlignment="1" applyFont="1">
      <alignment horizontal="right" readingOrder="0" vertical="center"/>
    </xf>
    <xf borderId="0" fillId="2" fontId="30" numFmtId="0" xfId="0" applyAlignment="1" applyFont="1">
      <alignment horizontal="left" readingOrder="0" vertical="center"/>
    </xf>
    <xf borderId="0" fillId="2" fontId="28" numFmtId="0" xfId="0" applyAlignment="1" applyFont="1">
      <alignment horizontal="right" readingOrder="0" vertical="center"/>
    </xf>
    <xf borderId="0" fillId="2" fontId="31" numFmtId="166" xfId="0" applyAlignment="1" applyFont="1" applyNumberFormat="1">
      <alignment horizontal="center" readingOrder="0" vertical="center"/>
    </xf>
    <xf borderId="39" fillId="0" fontId="8" numFmtId="0" xfId="0" applyBorder="1" applyFont="1"/>
    <xf borderId="40" fillId="2" fontId="1" numFmtId="0" xfId="0" applyAlignment="1" applyBorder="1" applyFont="1">
      <alignment horizontal="left" readingOrder="0" vertical="center"/>
    </xf>
    <xf borderId="41" fillId="2" fontId="29" numFmtId="0" xfId="0" applyAlignment="1" applyBorder="1" applyFont="1">
      <alignment horizontal="right" readingOrder="0" vertical="center"/>
    </xf>
    <xf borderId="41" fillId="0" fontId="8" numFmtId="0" xfId="0" applyBorder="1" applyFont="1"/>
    <xf borderId="42" fillId="0" fontId="8" numFmtId="0" xfId="0" applyBorder="1" applyFont="1"/>
    <xf borderId="0" fillId="2" fontId="32" numFmtId="0" xfId="0" applyAlignment="1" applyFont="1">
      <alignment horizontal="right" readingOrder="0" vertical="center"/>
    </xf>
    <xf borderId="0" fillId="2" fontId="13" numFmtId="0" xfId="0" applyAlignment="1" applyFont="1">
      <alignment horizontal="right" readingOrder="0" vertical="center"/>
    </xf>
    <xf borderId="0" fillId="0" fontId="1" numFmtId="14" xfId="0" applyAlignment="1" applyFont="1" applyNumberFormat="1">
      <alignment horizontal="left" readingOrder="0" vertical="center"/>
    </xf>
    <xf borderId="1" fillId="0" fontId="9" numFmtId="0" xfId="0" applyAlignment="1" applyBorder="1" applyFont="1">
      <alignment horizontal="center" readingOrder="0" shrinkToFit="0" vertical="center" wrapText="1"/>
    </xf>
    <xf borderId="1" fillId="0" fontId="33" numFmtId="49" xfId="0" applyAlignment="1" applyBorder="1" applyFont="1" applyNumberFormat="1">
      <alignment horizontal="center" readingOrder="0" vertical="center"/>
    </xf>
    <xf borderId="43" fillId="5" fontId="34" numFmtId="0" xfId="0" applyAlignment="1" applyBorder="1" applyFont="1">
      <alignment horizontal="center" readingOrder="0" shrinkToFit="0" textRotation="0" vertical="center" wrapText="1"/>
    </xf>
    <xf borderId="44" fillId="0" fontId="8" numFmtId="0" xfId="0" applyBorder="1" applyFont="1"/>
    <xf borderId="43" fillId="5" fontId="35" numFmtId="0" xfId="0" applyAlignment="1" applyBorder="1" applyFont="1">
      <alignment horizontal="center" readingOrder="0" shrinkToFit="0" textRotation="0" vertical="center" wrapText="1"/>
    </xf>
    <xf borderId="43" fillId="5" fontId="16" numFmtId="165" xfId="0" applyAlignment="1" applyBorder="1" applyFont="1" applyNumberFormat="1">
      <alignment horizontal="center" readingOrder="0" shrinkToFit="0" textRotation="0" vertical="center" wrapText="1"/>
    </xf>
    <xf borderId="45" fillId="0" fontId="8" numFmtId="0" xfId="0" applyBorder="1" applyFont="1"/>
    <xf borderId="46" fillId="0" fontId="8" numFmtId="0" xfId="0" applyBorder="1" applyFont="1"/>
    <xf borderId="45" fillId="5" fontId="34" numFmtId="0" xfId="0" applyAlignment="1" applyBorder="1" applyFont="1">
      <alignment horizontal="center" readingOrder="0" shrinkToFit="0" textRotation="0" vertical="bottom" wrapText="1"/>
    </xf>
    <xf borderId="45" fillId="5" fontId="35" numFmtId="0" xfId="0" applyAlignment="1" applyBorder="1" applyFont="1">
      <alignment horizontal="center" readingOrder="0" shrinkToFit="0" textRotation="0" vertical="center" wrapText="1"/>
    </xf>
    <xf borderId="47" fillId="0" fontId="8" numFmtId="0" xfId="0" applyBorder="1" applyFont="1"/>
    <xf borderId="48" fillId="0" fontId="8" numFmtId="0" xfId="0" applyBorder="1" applyFont="1"/>
    <xf borderId="49" fillId="0" fontId="8" numFmtId="0" xfId="0" applyBorder="1" applyFont="1"/>
    <xf borderId="47" fillId="5" fontId="35" numFmtId="0" xfId="0" applyAlignment="1" applyBorder="1" applyFont="1">
      <alignment horizontal="center" readingOrder="0" shrinkToFit="0" textRotation="0" vertical="center" wrapText="1"/>
    </xf>
    <xf borderId="0" fillId="0" fontId="17" numFmtId="0" xfId="0" applyFont="1"/>
    <xf borderId="0" fillId="7" fontId="36" numFmtId="0" xfId="0" applyAlignment="1" applyFont="1">
      <alignment horizontal="center" shrinkToFit="0" vertical="center" wrapText="1"/>
    </xf>
    <xf borderId="0" fillId="0" fontId="36" numFmtId="0" xfId="0" applyAlignment="1" applyFont="1">
      <alignment horizontal="center" shrinkToFit="0" vertical="center" wrapText="1"/>
    </xf>
    <xf borderId="0" fillId="4" fontId="15" numFmtId="0" xfId="0" applyAlignment="1" applyFont="1">
      <alignment horizontal="left" readingOrder="0" vertical="center"/>
    </xf>
    <xf borderId="50" fillId="0" fontId="37" numFmtId="0" xfId="0" applyAlignment="1" applyBorder="1" applyFont="1">
      <alignment readingOrder="0" shrinkToFit="0" vertical="center" wrapText="1"/>
    </xf>
    <xf borderId="51" fillId="0" fontId="8" numFmtId="0" xfId="0" applyBorder="1" applyFont="1"/>
    <xf borderId="52" fillId="0" fontId="8" numFmtId="0" xfId="0" applyBorder="1" applyFont="1"/>
    <xf borderId="53" fillId="0" fontId="13" numFmtId="0" xfId="0" applyAlignment="1" applyBorder="1" applyFont="1">
      <alignment horizontal="center" readingOrder="0" shrinkToFit="0" textRotation="0" vertical="center" wrapText="1"/>
    </xf>
    <xf borderId="54" fillId="0" fontId="13" numFmtId="0" xfId="0" applyAlignment="1" applyBorder="1" applyFont="1">
      <alignment horizontal="center" readingOrder="0" shrinkToFit="0" textRotation="0" vertical="center" wrapText="1"/>
    </xf>
    <xf borderId="54" fillId="0" fontId="8" numFmtId="0" xfId="0" applyBorder="1" applyFont="1"/>
    <xf borderId="54" fillId="0" fontId="38" numFmtId="0" xfId="0" applyAlignment="1" applyBorder="1" applyFont="1">
      <alignment horizontal="center" readingOrder="0"/>
    </xf>
    <xf borderId="55" fillId="0" fontId="13" numFmtId="0" xfId="0" applyAlignment="1" applyBorder="1" applyFont="1">
      <alignment horizontal="center" readingOrder="0" shrinkToFit="0" textRotation="0" vertical="center" wrapText="1"/>
    </xf>
    <xf borderId="0" fillId="0" fontId="22" numFmtId="0" xfId="0" applyAlignment="1" applyFont="1">
      <alignment horizontal="center" readingOrder="0" shrinkToFit="0" textRotation="0" vertical="top" wrapText="1"/>
    </xf>
    <xf borderId="55" fillId="0" fontId="22" numFmtId="0" xfId="0" applyAlignment="1" applyBorder="1" applyFont="1">
      <alignment horizontal="center" readingOrder="0" shrinkToFit="0" textRotation="0" vertical="top" wrapText="1"/>
    </xf>
    <xf borderId="56" fillId="0" fontId="13" numFmtId="0" xfId="0" applyAlignment="1" applyBorder="1" applyFont="1">
      <alignment horizontal="center" readingOrder="0" shrinkToFit="0" textRotation="0" vertical="center" wrapText="1"/>
    </xf>
    <xf borderId="57" fillId="0" fontId="8" numFmtId="0" xfId="0" applyBorder="1" applyFont="1"/>
    <xf borderId="57" fillId="0" fontId="22" numFmtId="0" xfId="0" applyAlignment="1" applyBorder="1" applyFont="1">
      <alignment horizontal="center" readingOrder="0" shrinkToFit="0" textRotation="0" vertical="top" wrapText="1"/>
    </xf>
    <xf borderId="58" fillId="0" fontId="22" numFmtId="0" xfId="0" applyAlignment="1" applyBorder="1" applyFont="1">
      <alignment horizontal="center" readingOrder="0" shrinkToFit="0" textRotation="0" vertical="top" wrapText="1"/>
    </xf>
    <xf borderId="0" fillId="0" fontId="22" numFmtId="0" xfId="0" applyAlignment="1" applyFont="1">
      <alignment horizontal="left" readingOrder="0" shrinkToFit="0" textRotation="0" vertical="top" wrapText="1"/>
    </xf>
    <xf borderId="59" fillId="7" fontId="15" numFmtId="0" xfId="0" applyAlignment="1" applyBorder="1" applyFont="1">
      <alignment horizontal="left" readingOrder="0" shrinkToFit="0" vertical="center" wrapText="1"/>
    </xf>
    <xf borderId="60" fillId="0" fontId="8" numFmtId="0" xfId="0" applyBorder="1" applyFont="1"/>
    <xf borderId="61" fillId="0" fontId="8" numFmtId="0" xfId="0" applyBorder="1" applyFont="1"/>
    <xf borderId="0" fillId="0" fontId="15" numFmtId="0" xfId="0" applyAlignment="1" applyFont="1">
      <alignment horizontal="center" readingOrder="0" shrinkToFit="0" vertical="center" wrapText="1"/>
    </xf>
    <xf borderId="0" fillId="8" fontId="39" numFmtId="0" xfId="0" applyAlignment="1" applyFont="1">
      <alignment horizontal="center" readingOrder="0" shrinkToFit="0" textRotation="0" vertical="center" wrapText="1"/>
    </xf>
    <xf borderId="0" fillId="8" fontId="39" numFmtId="0" xfId="0" applyAlignment="1" applyFont="1">
      <alignment horizontal="left" readingOrder="0" shrinkToFit="0" textRotation="0" vertical="center" wrapText="1"/>
    </xf>
    <xf borderId="45" fillId="8" fontId="39" numFmtId="0" xfId="0" applyAlignment="1" applyBorder="1" applyFont="1">
      <alignment horizontal="center" readingOrder="0" shrinkToFit="0" textRotation="0" vertical="center" wrapText="1"/>
    </xf>
    <xf borderId="11" fillId="8" fontId="39" numFmtId="0" xfId="0" applyAlignment="1" applyBorder="1" applyFont="1">
      <alignment horizontal="center" readingOrder="0" shrinkToFit="0" textRotation="0" vertical="center" wrapText="1"/>
    </xf>
    <xf borderId="11" fillId="8" fontId="39" numFmtId="0" xfId="0" applyAlignment="1" applyBorder="1" applyFont="1">
      <alignment horizontal="left" readingOrder="0" shrinkToFit="0" textRotation="0" vertical="center" wrapText="1"/>
    </xf>
    <xf borderId="43" fillId="8" fontId="39" numFmtId="0" xfId="0" applyAlignment="1" applyBorder="1" applyFont="1">
      <alignment horizontal="center" readingOrder="0" shrinkToFit="0" textRotation="0" vertical="center" wrapText="1"/>
    </xf>
    <xf borderId="0" fillId="2" fontId="32" numFmtId="0" xfId="0" applyAlignment="1" applyFont="1">
      <alignment horizontal="center" readingOrder="0" shrinkToFit="0" vertical="center" wrapText="1"/>
    </xf>
    <xf borderId="0" fillId="0" fontId="2" numFmtId="14" xfId="0" applyAlignment="1" applyFont="1" applyNumberFormat="1">
      <alignment readingOrder="0"/>
    </xf>
    <xf borderId="43" fillId="2" fontId="40" numFmtId="0" xfId="0" applyAlignment="1" applyBorder="1" applyFont="1">
      <alignment horizontal="center" readingOrder="0" shrinkToFit="0" textRotation="0" vertical="center" wrapText="1"/>
    </xf>
    <xf borderId="62" fillId="5" fontId="7" numFmtId="0" xfId="0" applyAlignment="1" applyBorder="1" applyFont="1">
      <alignment horizontal="center" readingOrder="0" vertical="center"/>
    </xf>
    <xf borderId="63" fillId="0" fontId="8" numFmtId="0" xfId="0" applyBorder="1" applyFont="1"/>
    <xf borderId="64" fillId="0" fontId="8" numFmtId="0" xfId="0" applyBorder="1" applyFont="1"/>
    <xf borderId="62" fillId="5" fontId="16" numFmtId="165" xfId="0" applyAlignment="1" applyBorder="1" applyFont="1" applyNumberFormat="1">
      <alignment horizontal="center" readingOrder="0" shrinkToFit="0" textRotation="0" vertical="center" wrapText="1"/>
    </xf>
    <xf borderId="62" fillId="5" fontId="7" numFmtId="0" xfId="0" applyAlignment="1" applyBorder="1" applyFont="1">
      <alignment horizontal="center" readingOrder="0" shrinkToFit="0" vertical="center" wrapText="1"/>
    </xf>
    <xf borderId="43" fillId="5" fontId="16" numFmtId="0" xfId="0" applyAlignment="1" applyBorder="1" applyFont="1">
      <alignment horizontal="center" readingOrder="0" shrinkToFit="0" vertical="center" wrapText="1"/>
    </xf>
    <xf borderId="0" fillId="0" fontId="40" numFmtId="0" xfId="0" applyAlignment="1" applyFont="1">
      <alignment horizontal="center" readingOrder="0" shrinkToFit="0" textRotation="0" vertical="center" wrapText="1"/>
    </xf>
    <xf borderId="43" fillId="6" fontId="34" numFmtId="0" xfId="0" applyAlignment="1" applyBorder="1" applyFont="1">
      <alignment horizontal="center" readingOrder="0" shrinkToFit="0" textRotation="0" vertical="center" wrapText="1"/>
    </xf>
    <xf borderId="62" fillId="6" fontId="7" numFmtId="0" xfId="0" applyAlignment="1" applyBorder="1" applyFont="1">
      <alignment horizontal="center" readingOrder="0" vertical="center"/>
    </xf>
    <xf borderId="62" fillId="6" fontId="16" numFmtId="165" xfId="0" applyAlignment="1" applyBorder="1" applyFont="1" applyNumberFormat="1">
      <alignment horizontal="center" readingOrder="0" shrinkToFit="0" textRotation="0" vertical="center" wrapText="1"/>
    </xf>
    <xf borderId="62" fillId="6" fontId="34" numFmtId="0" xfId="0" applyAlignment="1" applyBorder="1" applyFont="1">
      <alignment horizontal="center" readingOrder="0" shrinkToFit="0" textRotation="0" vertical="center" wrapText="1"/>
    </xf>
    <xf borderId="0" fillId="0" fontId="41" numFmtId="0" xfId="0" applyAlignment="1" applyFont="1">
      <alignment horizontal="left" readingOrder="0" shrinkToFit="0" vertical="center" wrapText="1"/>
    </xf>
    <xf borderId="0" fillId="7" fontId="15" numFmtId="0" xfId="0" applyAlignment="1" applyFont="1">
      <alignment horizontal="center" readingOrder="0" shrinkToFit="0" vertical="center" wrapText="1"/>
    </xf>
    <xf borderId="15" fillId="8" fontId="39" numFmtId="0" xfId="0" applyAlignment="1" applyBorder="1" applyFont="1">
      <alignment horizontal="center" readingOrder="0" shrinkToFit="0" textRotation="0" vertical="center" wrapText="1"/>
    </xf>
    <xf borderId="0" fillId="10" fontId="6" numFmtId="0" xfId="0" applyAlignment="1" applyFill="1" applyFont="1">
      <alignment horizontal="center" readingOrder="0" shrinkToFit="0" vertical="center" wrapText="1"/>
    </xf>
    <xf borderId="0" fillId="0" fontId="17" numFmtId="0" xfId="0" applyAlignment="1" applyFont="1">
      <alignment vertical="bottom"/>
    </xf>
    <xf borderId="0" fillId="0" fontId="41" numFmtId="0" xfId="0" applyAlignment="1" applyFont="1">
      <alignment vertical="bottom"/>
    </xf>
    <xf borderId="62" fillId="0" fontId="34" numFmtId="0" xfId="0" applyAlignment="1" applyBorder="1" applyFont="1">
      <alignment horizontal="center" readingOrder="0" shrinkToFit="0" textRotation="0" vertical="center" wrapText="1"/>
    </xf>
    <xf borderId="62" fillId="0" fontId="7" numFmtId="0" xfId="0" applyAlignment="1" applyBorder="1" applyFont="1">
      <alignment horizontal="center" readingOrder="0" vertical="center"/>
    </xf>
    <xf borderId="62" fillId="0" fontId="16" numFmtId="165" xfId="0" applyAlignment="1" applyBorder="1" applyFont="1" applyNumberFormat="1">
      <alignment horizontal="center" readingOrder="0" shrinkToFit="0" textRotation="0" vertical="center" wrapText="1"/>
    </xf>
    <xf borderId="43" fillId="0" fontId="34" numFmtId="0" xfId="0" applyAlignment="1" applyBorder="1" applyFont="1">
      <alignment horizontal="center" readingOrder="0" shrinkToFit="0" textRotation="0" vertical="center" wrapText="1"/>
    </xf>
    <xf borderId="0" fillId="0" fontId="42" numFmtId="0" xfId="0" applyAlignment="1" applyFont="1">
      <alignment horizontal="right" readingOrder="0" shrinkToFit="0" vertical="center" wrapText="1"/>
    </xf>
    <xf borderId="10" fillId="2" fontId="43" numFmtId="0" xfId="0" applyAlignment="1" applyBorder="1" applyFont="1">
      <alignment horizontal="center" readingOrder="0" shrinkToFit="0" vertical="center" wrapText="1"/>
    </xf>
    <xf borderId="10" fillId="2" fontId="43" numFmtId="0" xfId="0" applyAlignment="1" applyBorder="1" applyFont="1">
      <alignment horizontal="center" shrinkToFit="0" vertical="center" wrapText="1"/>
    </xf>
    <xf borderId="11" fillId="2" fontId="43" numFmtId="0" xfId="0" applyAlignment="1" applyBorder="1" applyFont="1">
      <alignment horizontal="center" readingOrder="0" vertical="center"/>
    </xf>
    <xf borderId="0" fillId="2" fontId="43" numFmtId="0" xfId="0" applyAlignment="1" applyFont="1">
      <alignment horizontal="center" shrinkToFit="0" vertical="center" wrapText="1"/>
    </xf>
    <xf borderId="65" fillId="0" fontId="8" numFmtId="0" xfId="0" applyBorder="1" applyFont="1"/>
    <xf borderId="43" fillId="2" fontId="40" numFmtId="0" xfId="0" applyAlignment="1" applyBorder="1" applyFont="1">
      <alignment horizontal="center" readingOrder="0" shrinkToFit="0" vertical="center" wrapText="1"/>
    </xf>
    <xf borderId="43" fillId="6" fontId="44" numFmtId="0" xfId="0" applyAlignment="1" applyBorder="1" applyFont="1">
      <alignment horizontal="center" readingOrder="0" shrinkToFit="0" vertical="center" wrapText="1"/>
    </xf>
    <xf borderId="43" fillId="6" fontId="45" numFmtId="0" xfId="0" applyAlignment="1" applyBorder="1" applyFont="1">
      <alignment horizontal="center" readingOrder="0" vertical="center"/>
    </xf>
    <xf borderId="11" fillId="6" fontId="45" numFmtId="165" xfId="0" applyAlignment="1" applyBorder="1" applyFont="1" applyNumberFormat="1">
      <alignment horizontal="center" shrinkToFit="0" vertical="center" wrapText="1"/>
    </xf>
    <xf borderId="66" fillId="0" fontId="8" numFmtId="0" xfId="0" applyBorder="1" applyFont="1"/>
    <xf borderId="67" fillId="0" fontId="8" numFmtId="0" xfId="0" applyBorder="1" applyFont="1"/>
    <xf borderId="0" fillId="7" fontId="46" numFmtId="0" xfId="0" applyAlignment="1" applyFont="1">
      <alignment horizontal="center" shrinkToFit="0" vertical="center" wrapText="1"/>
    </xf>
    <xf borderId="43" fillId="4" fontId="18" numFmtId="0" xfId="0" applyAlignment="1" applyBorder="1" applyFont="1">
      <alignment horizontal="left" readingOrder="0" shrinkToFit="0" vertical="center" wrapText="1"/>
    </xf>
    <xf borderId="0" fillId="0" fontId="41" numFmtId="0" xfId="0" applyAlignment="1" applyFont="1">
      <alignment horizontal="center" shrinkToFit="0" wrapText="1"/>
    </xf>
    <xf borderId="0" fillId="0" fontId="33" numFmtId="0" xfId="0" applyAlignment="1" applyFont="1">
      <alignment horizontal="center" shrinkToFit="0" wrapText="1"/>
    </xf>
    <xf borderId="0" fillId="0" fontId="6" numFmtId="0" xfId="0" applyAlignment="1" applyFont="1">
      <alignment horizontal="center" vertical="top"/>
    </xf>
    <xf borderId="0" fillId="0" fontId="45" numFmtId="165" xfId="0" applyAlignment="1" applyFont="1" applyNumberFormat="1">
      <alignment horizontal="center" shrinkToFit="0" wrapText="1"/>
    </xf>
    <xf borderId="50" fillId="0" fontId="47" numFmtId="0" xfId="0" applyAlignment="1" applyBorder="1" applyFont="1">
      <alignment readingOrder="0" shrinkToFit="0" vertical="center" wrapText="1"/>
    </xf>
    <xf borderId="0" fillId="10" fontId="17" numFmtId="0" xfId="0" applyAlignment="1" applyFont="1">
      <alignment vertical="bottom"/>
    </xf>
    <xf borderId="0" fillId="8" fontId="17" numFmtId="0" xfId="0" applyAlignment="1" applyFont="1">
      <alignment vertical="bottom"/>
    </xf>
    <xf borderId="0" fillId="10" fontId="45" numFmtId="0" xfId="0" applyAlignment="1" applyFont="1">
      <alignment horizontal="center" shrinkToFit="0" vertical="top" wrapText="1"/>
    </xf>
    <xf borderId="0" fillId="8" fontId="45" numFmtId="0" xfId="0" applyAlignment="1" applyFont="1">
      <alignment horizontal="center" shrinkToFit="0" vertical="top" wrapText="1"/>
    </xf>
    <xf borderId="0" fillId="2" fontId="3" numFmtId="49" xfId="0" applyAlignment="1" applyFont="1" applyNumberFormat="1">
      <alignment horizontal="center" readingOrder="0" vertical="center"/>
    </xf>
    <xf borderId="0" fillId="2" fontId="3" numFmtId="0" xfId="0" applyAlignment="1" applyFont="1">
      <alignment horizontal="center" readingOrder="0" vertical="center"/>
    </xf>
    <xf borderId="0" fillId="11" fontId="48" numFmtId="0" xfId="0" applyAlignment="1" applyFill="1" applyFont="1">
      <alignment horizontal="center" readingOrder="0" vertical="center"/>
    </xf>
    <xf borderId="0" fillId="0" fontId="15" numFmtId="0" xfId="0" applyAlignment="1" applyFont="1">
      <alignment horizontal="left" readingOrder="0" vertical="center"/>
    </xf>
    <xf borderId="68" fillId="8" fontId="15" numFmtId="0" xfId="0" applyAlignment="1" applyBorder="1" applyFont="1">
      <alignment horizontal="left" readingOrder="0" vertical="center"/>
    </xf>
    <xf borderId="69" fillId="0" fontId="8" numFmtId="0" xfId="0" applyBorder="1" applyFont="1"/>
    <xf borderId="70" fillId="0" fontId="8" numFmtId="0" xfId="0" applyBorder="1" applyFont="1"/>
    <xf borderId="0" fillId="5" fontId="15" numFmtId="0" xfId="0" applyAlignment="1" applyFont="1">
      <alignment horizontal="left" readingOrder="0" vertical="center"/>
    </xf>
    <xf borderId="71" fillId="0" fontId="49" numFmtId="0" xfId="0" applyAlignment="1" applyBorder="1" applyFont="1">
      <alignment horizontal="center" readingOrder="0" shrinkToFit="0" vertical="center" wrapText="1"/>
    </xf>
    <xf borderId="0" fillId="0" fontId="49" numFmtId="0" xfId="0" applyAlignment="1" applyFont="1">
      <alignment horizontal="center" readingOrder="0" shrinkToFit="0" vertical="center" wrapText="1"/>
    </xf>
    <xf borderId="72" fillId="0" fontId="49" numFmtId="0" xfId="0" applyAlignment="1" applyBorder="1" applyFont="1">
      <alignment horizontal="center" readingOrder="0" shrinkToFit="0" vertical="center" wrapText="1"/>
    </xf>
    <xf borderId="0" fillId="0" fontId="49" numFmtId="0" xfId="0" applyAlignment="1" applyFont="1">
      <alignment readingOrder="0"/>
    </xf>
    <xf borderId="0" fillId="0" fontId="35" numFmtId="0" xfId="0" applyAlignment="1" applyFont="1">
      <alignment horizontal="left" readingOrder="0" shrinkToFit="0" vertical="center" wrapText="1"/>
    </xf>
    <xf borderId="71" fillId="0" fontId="49" numFmtId="0" xfId="0" applyAlignment="1" applyBorder="1" applyFont="1">
      <alignment horizontal="center" readingOrder="0" shrinkToFit="0" vertical="top" wrapText="1"/>
    </xf>
    <xf borderId="0" fillId="0" fontId="49" numFmtId="0" xfId="0" applyAlignment="1" applyFont="1">
      <alignment horizontal="center" readingOrder="0" shrinkToFit="0" vertical="top" wrapText="1"/>
    </xf>
    <xf borderId="0" fillId="0" fontId="9" numFmtId="0" xfId="0" applyAlignment="1" applyFont="1">
      <alignment horizontal="left" readingOrder="0" shrinkToFit="0" vertical="center" wrapText="1"/>
    </xf>
    <xf borderId="71" fillId="12" fontId="40" numFmtId="0" xfId="0" applyAlignment="1" applyBorder="1" applyFill="1" applyFont="1">
      <alignment horizontal="center" readingOrder="0" shrinkToFit="0" vertical="center" wrapText="1"/>
    </xf>
    <xf borderId="72" fillId="0" fontId="8" numFmtId="0" xfId="0" applyBorder="1" applyFont="1"/>
    <xf borderId="71" fillId="12" fontId="50" numFmtId="0" xfId="0" applyAlignment="1" applyBorder="1" applyFont="1">
      <alignment horizontal="center" readingOrder="0" shrinkToFit="0" vertical="center" wrapText="1"/>
    </xf>
    <xf borderId="73" fillId="0" fontId="8" numFmtId="0" xfId="0" applyBorder="1" applyFont="1"/>
    <xf borderId="74" fillId="0" fontId="8" numFmtId="0" xfId="0" applyBorder="1" applyFont="1"/>
    <xf borderId="75" fillId="0" fontId="8" numFmtId="0" xfId="0" applyBorder="1" applyFont="1"/>
    <xf borderId="71" fillId="0" fontId="8" numFmtId="0" xfId="0" applyBorder="1" applyFont="1"/>
    <xf borderId="0" fillId="0" fontId="2" numFmtId="0" xfId="0" applyFont="1"/>
    <xf borderId="0" fillId="0" fontId="35" numFmtId="0" xfId="0" applyAlignment="1" applyFont="1">
      <alignment horizontal="left" readingOrder="0" shrinkToFit="0" vertical="center" wrapText="1"/>
    </xf>
    <xf borderId="71" fillId="0" fontId="51" numFmtId="0" xfId="0" applyAlignment="1" applyBorder="1" applyFont="1">
      <alignment horizontal="center" readingOrder="0" shrinkToFit="0" vertical="center" wrapText="1"/>
    </xf>
    <xf borderId="0" fillId="2" fontId="27" numFmtId="0" xfId="0" applyAlignment="1" applyFont="1">
      <alignment horizontal="center" readingOrder="0" shrinkToFit="0" vertical="center" wrapText="1"/>
    </xf>
    <xf borderId="0" fillId="2" fontId="32" numFmtId="0" xfId="0" applyAlignment="1" applyFont="1">
      <alignment horizontal="right" vertical="center"/>
    </xf>
    <xf borderId="0" fillId="2" fontId="3" numFmtId="164" xfId="0" applyAlignment="1" applyFont="1" applyNumberFormat="1">
      <alignment horizontal="left" readingOrder="0" vertical="center"/>
    </xf>
    <xf borderId="0" fillId="11" fontId="52" numFmtId="0" xfId="0" applyAlignment="1" applyFont="1">
      <alignment horizontal="center" readingOrder="0" vertical="center"/>
    </xf>
    <xf borderId="0" fillId="0" fontId="53" numFmtId="0" xfId="0" applyAlignment="1" applyFont="1">
      <alignment horizontal="left"/>
    </xf>
    <xf borderId="0" fillId="5" fontId="12" numFmtId="0" xfId="0" applyAlignment="1" applyFont="1">
      <alignment readingOrder="0" vertical="bottom"/>
    </xf>
    <xf borderId="0" fillId="5" fontId="9" numFmtId="0" xfId="0" applyAlignment="1" applyFont="1">
      <alignment horizontal="right" readingOrder="0" vertical="center"/>
    </xf>
    <xf borderId="0" fillId="5" fontId="12" numFmtId="0" xfId="0" applyAlignment="1" applyFont="1">
      <alignment vertical="bottom"/>
    </xf>
    <xf borderId="0" fillId="0" fontId="17" numFmtId="167" xfId="0" applyAlignment="1" applyFont="1" applyNumberFormat="1">
      <alignment vertical="bottom"/>
    </xf>
    <xf borderId="76" fillId="0" fontId="33" numFmtId="0" xfId="0" applyAlignment="1" applyBorder="1" applyFont="1">
      <alignment readingOrder="0" shrinkToFit="0" vertical="bottom" wrapText="1"/>
    </xf>
    <xf borderId="76" fillId="0" fontId="8" numFmtId="0" xfId="0" applyBorder="1" applyFont="1"/>
    <xf borderId="0" fillId="0" fontId="33" numFmtId="167" xfId="0" applyAlignment="1" applyFont="1" applyNumberFormat="1">
      <alignment horizontal="center" vertical="center"/>
    </xf>
    <xf borderId="0" fillId="0" fontId="33" numFmtId="167" xfId="0" applyAlignment="1" applyFont="1" applyNumberFormat="1">
      <alignment readingOrder="0" vertical="center"/>
    </xf>
    <xf borderId="0" fillId="0" fontId="2" numFmtId="0" xfId="0" applyAlignment="1" applyFont="1">
      <alignment vertical="center"/>
    </xf>
    <xf borderId="76" fillId="0" fontId="54" numFmtId="0" xfId="0" applyAlignment="1" applyBorder="1" applyFont="1">
      <alignment readingOrder="0" shrinkToFit="0" vertical="bottom" wrapText="1"/>
    </xf>
    <xf borderId="76" fillId="0" fontId="54" numFmtId="167" xfId="0" applyAlignment="1" applyBorder="1" applyFont="1" applyNumberFormat="1">
      <alignment readingOrder="0" shrinkToFit="0" vertical="bottom" wrapText="1"/>
    </xf>
    <xf borderId="76" fillId="0" fontId="54" numFmtId="167" xfId="0" applyAlignment="1" applyBorder="1" applyFont="1" applyNumberFormat="1">
      <alignment readingOrder="0" shrinkToFit="0" vertical="bottom" wrapText="0"/>
    </xf>
    <xf borderId="76" fillId="0" fontId="33" numFmtId="167" xfId="0" applyAlignment="1" applyBorder="1" applyFont="1" applyNumberFormat="1">
      <alignment readingOrder="0" vertical="bottom"/>
    </xf>
    <xf borderId="76" fillId="0" fontId="17" numFmtId="167" xfId="0" applyAlignment="1" applyBorder="1" applyFont="1" applyNumberFormat="1">
      <alignment vertical="bottom"/>
    </xf>
    <xf borderId="76" fillId="0" fontId="2" numFmtId="0" xfId="0" applyBorder="1" applyFont="1"/>
    <xf borderId="0" fillId="0" fontId="33" numFmtId="167" xfId="0" applyAlignment="1" applyFont="1" applyNumberFormat="1">
      <alignment readingOrder="0" vertical="bottom"/>
    </xf>
    <xf borderId="76" fillId="0" fontId="54" numFmtId="167" xfId="0" applyAlignment="1" applyBorder="1" applyFont="1" applyNumberFormat="1">
      <alignment readingOrder="0" vertical="bottom"/>
    </xf>
    <xf borderId="76" fillId="0" fontId="33" numFmtId="167" xfId="0" applyAlignment="1" applyBorder="1" applyFont="1" applyNumberFormat="1">
      <alignment vertical="bottom"/>
    </xf>
    <xf borderId="0" fillId="5" fontId="33" numFmtId="167" xfId="0" applyAlignment="1" applyFont="1" applyNumberFormat="1">
      <alignment horizontal="center" vertical="bottom"/>
    </xf>
    <xf borderId="0" fillId="0" fontId="55" numFmtId="167" xfId="0" applyAlignment="1" applyFont="1" applyNumberFormat="1">
      <alignment horizontal="center"/>
    </xf>
    <xf borderId="0" fillId="2" fontId="56" numFmtId="167" xfId="0" applyAlignment="1" applyFont="1" applyNumberFormat="1">
      <alignment horizontal="center" readingOrder="0" vertical="center"/>
    </xf>
    <xf borderId="0" fillId="0" fontId="17" numFmtId="165" xfId="0" applyAlignment="1" applyFont="1" applyNumberFormat="1">
      <alignment horizontal="center" shrinkToFit="0" vertical="top" wrapText="1"/>
    </xf>
    <xf borderId="0" fillId="0" fontId="57" numFmtId="0" xfId="0" applyAlignment="1" applyFont="1">
      <alignment horizontal="right" shrinkToFit="0" vertical="center" wrapText="1"/>
    </xf>
    <xf borderId="0" fillId="0" fontId="14" numFmtId="167" xfId="0" applyAlignment="1" applyFont="1" applyNumberFormat="1">
      <alignment horizontal="center" vertical="center"/>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58" numFmtId="0" xfId="0" applyAlignment="1" applyFont="1">
      <alignment horizontal="center" readingOrder="0" shrinkToFit="0" vertical="bottom" wrapText="1"/>
    </xf>
    <xf borderId="0" fillId="0" fontId="59" numFmtId="0" xfId="0" applyAlignment="1" applyFont="1">
      <alignment horizontal="center" vertical="top"/>
    </xf>
    <xf borderId="0" fillId="0" fontId="17" numFmtId="0" xfId="0" applyAlignment="1" applyFont="1">
      <alignment horizontal="center" vertical="bottom"/>
    </xf>
    <xf borderId="0" fillId="2" fontId="27" numFmtId="0" xfId="0" applyAlignment="1" applyFont="1">
      <alignment horizontal="center" readingOrder="0" shrinkToFit="0" vertical="center" wrapText="1"/>
    </xf>
    <xf borderId="0" fillId="2" fontId="3" numFmtId="0" xfId="0" applyAlignment="1" applyFont="1">
      <alignment horizontal="right" vertical="center"/>
    </xf>
    <xf borderId="0" fillId="2" fontId="3" numFmtId="164" xfId="0" applyAlignment="1" applyFont="1" applyNumberFormat="1">
      <alignment horizontal="right" readingOrder="0" vertical="center"/>
    </xf>
    <xf borderId="0" fillId="5" fontId="60" numFmtId="0" xfId="0" applyAlignment="1" applyFont="1">
      <alignment readingOrder="0" vertical="bottom"/>
    </xf>
    <xf borderId="0" fillId="0" fontId="33" numFmtId="165" xfId="0" applyAlignment="1" applyFont="1" applyNumberFormat="1">
      <alignment horizontal="center" readingOrder="0" vertical="bottom"/>
    </xf>
    <xf borderId="76" fillId="0" fontId="35" numFmtId="0" xfId="0" applyAlignment="1" applyBorder="1" applyFont="1">
      <alignment readingOrder="0"/>
    </xf>
    <xf borderId="0" fillId="0" fontId="33" numFmtId="165" xfId="0" applyAlignment="1" applyFont="1" applyNumberFormat="1">
      <alignment horizontal="center" vertical="bottom"/>
    </xf>
    <xf borderId="76" fillId="0" fontId="9" numFmtId="0" xfId="0" applyAlignment="1" applyBorder="1" applyFont="1">
      <alignment readingOrder="0" vertical="bottom"/>
    </xf>
    <xf borderId="0" fillId="0" fontId="61" numFmtId="0" xfId="0" applyAlignment="1" applyFont="1">
      <alignment horizontal="right" readingOrder="0" vertical="center"/>
    </xf>
    <xf borderId="0" fillId="3" fontId="14" numFmtId="165" xfId="0" applyAlignment="1" applyFont="1" applyNumberFormat="1">
      <alignment horizontal="center" readingOrder="0" vertical="center"/>
    </xf>
    <xf borderId="0" fillId="5" fontId="62" numFmtId="0" xfId="0" applyAlignment="1" applyFont="1">
      <alignment horizontal="center" readingOrder="0"/>
    </xf>
    <xf borderId="0" fillId="0" fontId="33" numFmtId="167" xfId="0" applyAlignment="1" applyFont="1" applyNumberFormat="1">
      <alignment horizontal="center" vertical="bottom"/>
    </xf>
    <xf borderId="76" fillId="0" fontId="33" numFmtId="0" xfId="0" applyAlignment="1" applyBorder="1" applyFont="1">
      <alignment readingOrder="0" vertical="bottom"/>
    </xf>
    <xf borderId="0" fillId="0" fontId="33" numFmtId="0" xfId="0" applyAlignment="1" applyFont="1">
      <alignment horizontal="center" vertical="bottom"/>
    </xf>
    <xf borderId="76" fillId="0" fontId="33" numFmtId="0" xfId="0" applyAlignment="1" applyBorder="1" applyFont="1">
      <alignment vertical="bottom"/>
    </xf>
    <xf borderId="77" fillId="0" fontId="33" numFmtId="167" xfId="0" applyAlignment="1" applyBorder="1" applyFont="1" applyNumberFormat="1">
      <alignment readingOrder="0" vertical="bottom"/>
    </xf>
    <xf borderId="77" fillId="0" fontId="8" numFmtId="0" xfId="0" applyBorder="1" applyFont="1"/>
    <xf borderId="0" fillId="0" fontId="17" numFmtId="167" xfId="0" applyAlignment="1" applyFont="1" applyNumberFormat="1">
      <alignment horizontal="center" vertical="bottom"/>
    </xf>
    <xf borderId="0" fillId="2" fontId="63" numFmtId="164" xfId="0" applyAlignment="1" applyFont="1" applyNumberFormat="1">
      <alignment vertical="center"/>
    </xf>
    <xf borderId="0" fillId="5" fontId="60" numFmtId="0" xfId="0" applyAlignment="1" applyFont="1">
      <alignment vertical="bottom"/>
    </xf>
    <xf borderId="0" fillId="5" fontId="33" numFmtId="0" xfId="0" applyAlignment="1" applyFont="1">
      <alignment horizontal="right"/>
    </xf>
    <xf borderId="0" fillId="5" fontId="17" numFmtId="0" xfId="0" applyAlignment="1" applyFont="1">
      <alignment vertical="bottom"/>
    </xf>
    <xf borderId="76" fillId="0" fontId="33" numFmtId="167" xfId="0" applyBorder="1" applyFont="1" applyNumberFormat="1"/>
    <xf borderId="0" fillId="0" fontId="33" numFmtId="167" xfId="0" applyAlignment="1" applyFont="1" applyNumberFormat="1">
      <alignment horizontal="center"/>
    </xf>
    <xf borderId="0" fillId="0" fontId="33" numFmtId="0" xfId="0" applyAlignment="1" applyFont="1">
      <alignment horizontal="center" vertical="bottom"/>
    </xf>
    <xf borderId="76" fillId="0" fontId="33" numFmtId="0" xfId="0" applyBorder="1" applyFont="1"/>
    <xf borderId="0" fillId="0" fontId="33" numFmtId="0" xfId="0" applyAlignment="1" applyFont="1">
      <alignment horizontal="center"/>
    </xf>
    <xf borderId="76" fillId="0" fontId="33" numFmtId="0" xfId="0" applyAlignment="1" applyBorder="1" applyFont="1">
      <alignment shrinkToFit="0" wrapText="1"/>
    </xf>
    <xf borderId="76" fillId="0" fontId="33" numFmtId="0" xfId="0" applyAlignment="1" applyBorder="1" applyFont="1">
      <alignment shrinkToFit="0" wrapText="0"/>
    </xf>
    <xf borderId="76" fillId="0" fontId="17" numFmtId="0" xfId="0" applyBorder="1" applyFont="1"/>
    <xf borderId="76" fillId="0" fontId="33" numFmtId="167" xfId="0" applyAlignment="1" applyBorder="1" applyFont="1" applyNumberFormat="1">
      <alignment shrinkToFit="0" wrapText="1"/>
    </xf>
    <xf borderId="76" fillId="5" fontId="33" numFmtId="167" xfId="0" applyBorder="1" applyFont="1" applyNumberFormat="1"/>
    <xf borderId="76" fillId="0" fontId="33" numFmtId="167" xfId="0" applyAlignment="1" applyBorder="1" applyFont="1" applyNumberFormat="1">
      <alignment shrinkToFit="0" wrapText="0"/>
    </xf>
    <xf borderId="76" fillId="0" fontId="17" numFmtId="167" xfId="0" applyBorder="1" applyFont="1" applyNumberFormat="1"/>
    <xf borderId="0" fillId="5" fontId="33" numFmtId="0" xfId="0" applyAlignment="1" applyFont="1">
      <alignment horizontal="center" vertical="bottom"/>
    </xf>
    <xf borderId="76" fillId="0" fontId="2" numFmtId="0" xfId="0" applyAlignment="1" applyBorder="1" applyFont="1">
      <alignment readingOrder="0"/>
    </xf>
    <xf borderId="0" fillId="5" fontId="33" numFmtId="167" xfId="0" applyAlignment="1" applyFont="1" applyNumberFormat="1">
      <alignment horizontal="center"/>
    </xf>
    <xf borderId="76" fillId="5" fontId="17" numFmtId="0" xfId="0" applyAlignment="1" applyBorder="1" applyFont="1">
      <alignment readingOrder="0" vertical="bottom"/>
    </xf>
    <xf borderId="76" fillId="0" fontId="17" numFmtId="167" xfId="0" applyAlignment="1" applyBorder="1" applyFont="1" applyNumberFormat="1">
      <alignment readingOrder="0" vertical="bottom"/>
    </xf>
    <xf borderId="76" fillId="5" fontId="17" numFmtId="0" xfId="0" applyAlignment="1" applyBorder="1" applyFont="1">
      <alignment vertical="bottom"/>
    </xf>
    <xf borderId="0" fillId="5" fontId="17" numFmtId="0" xfId="0" applyAlignment="1" applyFont="1">
      <alignment vertical="bottom"/>
    </xf>
    <xf borderId="0" fillId="5" fontId="17" numFmtId="0" xfId="0" applyAlignment="1" applyFont="1">
      <alignment vertical="bottom"/>
    </xf>
    <xf borderId="0" fillId="0" fontId="55" numFmtId="0" xfId="0" applyAlignment="1" applyFont="1">
      <alignment horizontal="right"/>
    </xf>
    <xf borderId="0" fillId="2" fontId="56" numFmtId="165" xfId="0" applyAlignment="1" applyFont="1" applyNumberFormat="1">
      <alignment horizontal="center" readingOrder="0" vertical="center"/>
    </xf>
    <xf borderId="0" fillId="5" fontId="17" numFmtId="0" xfId="0" applyAlignment="1" applyFont="1">
      <alignment horizontal="center" vertical="bottom"/>
    </xf>
    <xf borderId="0" fillId="0" fontId="17" numFmtId="0" xfId="0" applyAlignment="1" applyFont="1">
      <alignment readingOrder="0"/>
    </xf>
    <xf borderId="0" fillId="5" fontId="12" numFmtId="0" xfId="0" applyAlignment="1" applyFont="1">
      <alignment readingOrder="0" vertical="center"/>
    </xf>
    <xf borderId="0" fillId="5" fontId="53" numFmtId="0" xfId="0" applyAlignment="1" applyFont="1">
      <alignment horizontal="center" readingOrder="0" vertical="center"/>
    </xf>
    <xf borderId="77" fillId="0" fontId="33" numFmtId="0" xfId="0" applyAlignment="1" applyBorder="1" applyFont="1">
      <alignment readingOrder="0" vertical="bottom"/>
    </xf>
    <xf borderId="77" fillId="0" fontId="17" numFmtId="0" xfId="0" applyAlignment="1" applyBorder="1" applyFont="1">
      <alignment vertical="bottom"/>
    </xf>
    <xf borderId="76" fillId="0" fontId="17" numFmtId="0" xfId="0" applyAlignment="1" applyBorder="1" applyFont="1">
      <alignment vertical="bottom"/>
    </xf>
    <xf borderId="76" fillId="0" fontId="33" numFmtId="0" xfId="0" applyAlignment="1" applyBorder="1" applyFont="1">
      <alignment vertical="bottom"/>
    </xf>
    <xf borderId="76" fillId="0" fontId="33" numFmtId="0" xfId="0" applyAlignment="1" applyBorder="1" applyFont="1">
      <alignment vertical="bottom"/>
    </xf>
    <xf borderId="0" fillId="0" fontId="33" numFmtId="0" xfId="0" applyAlignment="1" applyFont="1">
      <alignment readingOrder="0" vertical="bottom"/>
    </xf>
    <xf borderId="0" fillId="0" fontId="64" numFmtId="0" xfId="0" applyAlignment="1" applyFont="1">
      <alignment horizontal="center" shrinkToFit="0" vertical="center" wrapText="1"/>
    </xf>
    <xf borderId="0" fillId="2" fontId="19" numFmtId="167" xfId="0" applyAlignment="1" applyFont="1" applyNumberFormat="1">
      <alignment horizontal="center" readingOrder="0" vertical="center"/>
    </xf>
    <xf borderId="0" fillId="5" fontId="54" numFmtId="0" xfId="0" applyAlignment="1" applyFont="1">
      <alignment horizontal="center" readingOrder="0" vertical="top"/>
    </xf>
    <xf borderId="0" fillId="4" fontId="65" numFmtId="0" xfId="0" applyAlignment="1" applyFont="1">
      <alignment horizontal="center" readingOrder="0" shrinkToFit="0" vertical="center" wrapText="1"/>
    </xf>
    <xf borderId="0" fillId="0" fontId="66" numFmtId="0" xfId="0" applyAlignment="1" applyFont="1">
      <alignment horizontal="center" readingOrder="0" shrinkToFit="0" vertical="bottom" wrapText="1"/>
    </xf>
    <xf borderId="0" fillId="7" fontId="65" numFmtId="0" xfId="0" applyAlignment="1" applyFont="1">
      <alignment horizontal="center" readingOrder="0" shrinkToFit="0" vertical="bottom" wrapText="1"/>
    </xf>
    <xf borderId="0" fillId="7" fontId="65" numFmtId="0" xfId="0" applyAlignment="1" applyFont="1">
      <alignment horizontal="center" readingOrder="0" shrinkToFit="0" vertical="center" wrapText="1"/>
    </xf>
    <xf borderId="0" fillId="8" fontId="65" numFmtId="0" xfId="0" applyAlignment="1" applyFont="1">
      <alignment horizontal="center" readingOrder="0" shrinkToFit="0" vertical="center" wrapText="1"/>
    </xf>
    <xf borderId="0" fillId="7" fontId="58" numFmtId="0" xfId="0" applyAlignment="1" applyFont="1">
      <alignment horizontal="center" readingOrder="0" shrinkToFit="0" vertical="bottom" wrapText="1"/>
    </xf>
    <xf borderId="0" fillId="2" fontId="67" numFmtId="0" xfId="0" applyAlignment="1" applyFont="1">
      <alignment horizontal="center" readingOrder="0" shrinkToFit="0" vertical="center" wrapText="1"/>
    </xf>
    <xf borderId="0" fillId="2" fontId="32" numFmtId="0" xfId="0" applyAlignment="1" applyFont="1">
      <alignment horizontal="right" vertical="top"/>
    </xf>
    <xf borderId="0" fillId="0" fontId="11" numFmtId="0" xfId="0" applyAlignment="1" applyFont="1">
      <alignment horizontal="center" shrinkToFit="0" textRotation="90" vertical="top" wrapText="1"/>
    </xf>
    <xf borderId="0" fillId="0" fontId="34" numFmtId="0" xfId="0" applyAlignment="1" applyFont="1">
      <alignment horizontal="center" readingOrder="0" vertical="center"/>
    </xf>
    <xf borderId="0" fillId="0" fontId="68" numFmtId="0" xfId="0" applyAlignment="1" applyFont="1">
      <alignment horizontal="center" readingOrder="0" shrinkToFit="0" textRotation="0" vertical="top" wrapText="1"/>
    </xf>
    <xf borderId="0" fillId="0" fontId="13" numFmtId="0" xfId="0" applyAlignment="1" applyFont="1">
      <alignment horizontal="center" readingOrder="0" shrinkToFit="0" textRotation="0" vertical="top" wrapText="1"/>
    </xf>
    <xf borderId="0" fillId="5" fontId="16" numFmtId="0" xfId="0" applyAlignment="1" applyFont="1">
      <alignment horizontal="left" readingOrder="0" vertical="bottom"/>
    </xf>
    <xf borderId="0" fillId="0" fontId="68" numFmtId="0" xfId="0" applyAlignment="1" applyFont="1">
      <alignment horizontal="center" readingOrder="0" shrinkToFit="0" textRotation="0" vertical="center" wrapText="1"/>
    </xf>
    <xf borderId="78" fillId="5" fontId="7" numFmtId="0" xfId="0" applyAlignment="1" applyBorder="1" applyFont="1">
      <alignment horizontal="left" readingOrder="0" shrinkToFit="0" vertical="bottom" wrapText="1"/>
    </xf>
    <xf borderId="78" fillId="0" fontId="8" numFmtId="0" xfId="0" applyBorder="1" applyFont="1"/>
    <xf borderId="0" fillId="0" fontId="33" numFmtId="165" xfId="0" applyAlignment="1" applyFont="1" applyNumberFormat="1">
      <alignment horizontal="left" vertical="bottom"/>
    </xf>
    <xf borderId="0" fillId="5" fontId="16" numFmtId="0" xfId="0" applyAlignment="1" applyFont="1">
      <alignment horizontal="left" readingOrder="0" shrinkToFit="0" vertical="bottom" wrapText="1"/>
    </xf>
    <xf borderId="0" fillId="0" fontId="69" numFmtId="0" xfId="0" applyAlignment="1" applyFont="1">
      <alignment horizontal="center" shrinkToFit="0" textRotation="90" vertical="center" wrapText="1"/>
    </xf>
    <xf borderId="0" fillId="0" fontId="68" numFmtId="0" xfId="0" applyAlignment="1" applyFont="1">
      <alignment horizontal="left" readingOrder="0" shrinkToFit="0" textRotation="0" vertical="center" wrapText="1"/>
    </xf>
    <xf borderId="0" fillId="5" fontId="45" numFmtId="0" xfId="0" applyAlignment="1" applyFont="1">
      <alignment shrinkToFit="0" vertical="bottom" wrapText="1"/>
    </xf>
    <xf borderId="0" fillId="0" fontId="17" numFmtId="0" xfId="0" applyFont="1"/>
    <xf borderId="78" fillId="5" fontId="6" numFmtId="0" xfId="0" applyAlignment="1" applyBorder="1" applyFont="1">
      <alignment readingOrder="0" shrinkToFit="0" vertical="bottom" wrapText="1"/>
    </xf>
    <xf borderId="0" fillId="0" fontId="33" numFmtId="165" xfId="0" applyAlignment="1" applyFont="1" applyNumberFormat="1">
      <alignment vertical="bottom"/>
    </xf>
    <xf borderId="78" fillId="5" fontId="6" numFmtId="0" xfId="0" applyAlignment="1" applyBorder="1" applyFont="1">
      <alignment shrinkToFit="0" vertical="bottom" wrapText="1"/>
    </xf>
    <xf borderId="78" fillId="0" fontId="6" numFmtId="0" xfId="0" applyAlignment="1" applyBorder="1" applyFont="1">
      <alignment shrinkToFit="0" wrapText="1"/>
    </xf>
    <xf borderId="0" fillId="0" fontId="42" numFmtId="0" xfId="0" applyAlignment="1" applyFont="1">
      <alignment horizontal="center" readingOrder="0" shrinkToFit="0" vertical="center" wrapText="1"/>
    </xf>
    <xf borderId="77" fillId="0" fontId="33" numFmtId="0" xfId="0" applyAlignment="1" applyBorder="1" applyFont="1">
      <alignment vertical="bottom"/>
    </xf>
    <xf borderId="77" fillId="0" fontId="17" numFmtId="0" xfId="0" applyAlignment="1" applyBorder="1" applyFont="1">
      <alignment horizontal="center" vertical="bottom"/>
    </xf>
    <xf borderId="0" fillId="5" fontId="17" numFmtId="0" xfId="0" applyAlignment="1" applyFont="1">
      <alignment horizontal="left" vertical="bottom"/>
    </xf>
    <xf borderId="0" fillId="5" fontId="70" numFmtId="0" xfId="0" applyAlignment="1" applyFont="1">
      <alignment horizontal="left" readingOrder="0"/>
    </xf>
    <xf borderId="0" fillId="0" fontId="71" numFmtId="0" xfId="0" applyAlignment="1" applyFont="1">
      <alignment horizontal="center"/>
    </xf>
    <xf borderId="76" fillId="0" fontId="54" numFmtId="0" xfId="0" applyAlignment="1" applyBorder="1" applyFont="1">
      <alignment shrinkToFit="0" vertical="bottom" wrapText="1"/>
    </xf>
    <xf borderId="76" fillId="5" fontId="54" numFmtId="0" xfId="0" applyAlignment="1" applyBorder="1" applyFont="1">
      <alignment horizontal="left" shrinkToFit="0" vertical="bottom" wrapText="1"/>
    </xf>
    <xf borderId="76" fillId="0" fontId="33" numFmtId="0" xfId="0" applyAlignment="1" applyBorder="1" applyFont="1">
      <alignment shrinkToFit="0" vertical="bottom" wrapText="1"/>
    </xf>
    <xf borderId="0" fillId="0" fontId="33" numFmtId="0" xfId="0" applyAlignment="1" applyFont="1">
      <alignment horizontal="center" shrinkToFit="0" vertical="bottom" wrapText="1"/>
    </xf>
    <xf borderId="78" fillId="0" fontId="33" numFmtId="0" xfId="0" applyAlignment="1" applyBorder="1" applyFont="1">
      <alignment horizontal="left" shrinkToFit="0" vertical="bottom" wrapText="1"/>
    </xf>
    <xf borderId="0" fillId="0" fontId="33" numFmtId="0" xfId="0" applyAlignment="1" applyFont="1">
      <alignment horizontal="center"/>
    </xf>
    <xf borderId="76" fillId="0" fontId="33" numFmtId="0" xfId="0" applyAlignment="1" applyBorder="1" applyFont="1">
      <alignment readingOrder="0"/>
    </xf>
    <xf borderId="0" fillId="0" fontId="33" numFmtId="0" xfId="0" applyAlignment="1" applyFont="1">
      <alignment horizontal="center" readingOrder="0"/>
    </xf>
    <xf borderId="76" fillId="0" fontId="33" numFmtId="0" xfId="0" applyAlignment="1" applyBorder="1" applyFont="1">
      <alignment readingOrder="0" shrinkToFit="0" wrapText="1"/>
    </xf>
    <xf borderId="76" fillId="0" fontId="44" numFmtId="0" xfId="0" applyAlignment="1" applyBorder="1" applyFont="1">
      <alignment readingOrder="0" shrinkToFit="0" wrapText="1"/>
    </xf>
    <xf borderId="76" fillId="0" fontId="33" numFmtId="0" xfId="0" applyAlignment="1" applyBorder="1" applyFont="1">
      <alignment horizontal="center" readingOrder="0"/>
    </xf>
    <xf borderId="0" fillId="0" fontId="17" numFmtId="0" xfId="0" applyAlignment="1" applyFont="1">
      <alignment readingOrder="0" shrinkToFit="0" wrapText="1"/>
    </xf>
    <xf borderId="0" fillId="0" fontId="2" numFmtId="0" xfId="0" applyAlignment="1" applyFont="1">
      <alignment horizontal="center" readingOrder="0"/>
    </xf>
    <xf borderId="0" fillId="0" fontId="61" numFmtId="0" xfId="0" applyAlignment="1" applyFont="1">
      <alignment horizontal="center" vertical="center"/>
    </xf>
    <xf borderId="0" fillId="0" fontId="14" numFmtId="167" xfId="0" applyAlignment="1" applyFont="1" applyNumberFormat="1">
      <alignment horizontal="center" readingOrder="0" vertical="center"/>
    </xf>
    <xf borderId="0" fillId="0" fontId="62" numFmtId="0" xfId="0" applyAlignment="1" applyFont="1">
      <alignment shrinkToFit="0" vertical="bottom" wrapText="1"/>
    </xf>
    <xf borderId="0" fillId="0" fontId="64" numFmtId="0" xfId="0" applyAlignment="1" applyFont="1">
      <alignment horizontal="center" vertical="bottom"/>
    </xf>
    <xf borderId="0" fillId="2" fontId="72" numFmtId="165" xfId="0" applyAlignment="1" applyFont="1" applyNumberFormat="1">
      <alignment horizontal="center" readingOrder="0" vertical="center"/>
    </xf>
    <xf borderId="0" fillId="0" fontId="17" numFmtId="0" xfId="0" applyAlignment="1" applyFont="1">
      <alignment horizontal="center" vertical="top"/>
    </xf>
    <xf borderId="0" fillId="0" fontId="58" numFmtId="0" xfId="0" applyAlignment="1" applyFont="1">
      <alignment horizontal="center" readingOrder="0" shrinkToFit="0" vertical="top" wrapText="1"/>
    </xf>
    <xf borderId="0" fillId="2" fontId="3" numFmtId="0" xfId="0" applyAlignment="1" applyFont="1">
      <alignment horizontal="right" readingOrder="0" shrinkToFit="0" vertical="bottom" wrapText="1"/>
    </xf>
    <xf borderId="0" fillId="2" fontId="3" numFmtId="0" xfId="0" applyAlignment="1" applyFont="1">
      <alignment horizontal="right" readingOrder="0" shrinkToFit="0" vertical="bottom" wrapText="1"/>
    </xf>
    <xf borderId="0" fillId="3" fontId="73" numFmtId="0" xfId="0" applyAlignment="1" applyFont="1">
      <alignment horizontal="center" vertical="center"/>
    </xf>
    <xf borderId="0" fillId="5" fontId="12" numFmtId="0" xfId="0" applyFont="1"/>
    <xf borderId="0" fillId="5" fontId="17" numFmtId="0" xfId="0" applyFont="1"/>
    <xf borderId="0" fillId="0" fontId="17" numFmtId="0" xfId="0" applyAlignment="1" applyFont="1">
      <alignment vertical="bottom"/>
    </xf>
    <xf borderId="76" fillId="0" fontId="17" numFmtId="0" xfId="0" applyAlignment="1" applyBorder="1" applyFont="1">
      <alignment vertical="bottom"/>
    </xf>
    <xf borderId="0" fillId="0" fontId="64" numFmtId="0" xfId="0" applyAlignment="1" applyFont="1">
      <alignment horizontal="center" shrinkToFit="0" wrapText="1"/>
    </xf>
    <xf borderId="0" fillId="2" fontId="19" numFmtId="167" xfId="0" applyAlignment="1" applyFont="1" applyNumberFormat="1">
      <alignment horizontal="center"/>
    </xf>
    <xf borderId="0" fillId="5" fontId="33" numFmtId="0" xfId="0" applyAlignment="1" applyFont="1">
      <alignment horizontal="center" vertical="top"/>
    </xf>
    <xf borderId="0" fillId="5" fontId="74" numFmtId="0" xfId="0" applyAlignment="1" applyFont="1">
      <alignment readingOrder="0" shrinkToFit="0" vertical="bottom" wrapText="0"/>
    </xf>
    <xf borderId="79" fillId="0" fontId="8" numFmtId="0" xfId="0" applyBorder="1" applyFont="1"/>
    <xf borderId="0" fillId="0" fontId="75" numFmtId="0" xfId="0" applyAlignment="1" applyFont="1">
      <alignment horizontal="center"/>
    </xf>
    <xf borderId="0" fillId="5" fontId="54" numFmtId="0" xfId="0" applyAlignment="1" applyFont="1">
      <alignment horizontal="right" readingOrder="0"/>
    </xf>
    <xf borderId="76" fillId="5" fontId="33" numFmtId="0" xfId="0" applyAlignment="1" applyBorder="1" applyFont="1">
      <alignment readingOrder="0" vertical="bottom"/>
    </xf>
    <xf borderId="0" fillId="5" fontId="33" numFmtId="0" xfId="0" applyAlignment="1" applyFont="1">
      <alignment vertical="bottom"/>
    </xf>
    <xf borderId="0" fillId="5" fontId="33" numFmtId="0" xfId="0" applyAlignment="1" applyFont="1">
      <alignment vertical="bottom"/>
    </xf>
    <xf borderId="0" fillId="0" fontId="33" numFmtId="0" xfId="0" applyAlignment="1" applyFont="1">
      <alignment vertical="bottom"/>
    </xf>
    <xf borderId="0" fillId="0" fontId="33" numFmtId="0" xfId="0" applyFont="1"/>
    <xf borderId="0" fillId="0" fontId="33" numFmtId="0" xfId="0" applyAlignment="1" applyFont="1">
      <alignment vertical="bottom"/>
    </xf>
    <xf borderId="79" fillId="0" fontId="33" numFmtId="0" xfId="0" applyAlignment="1" applyBorder="1" applyFont="1">
      <alignment shrinkToFit="0" vertical="bottom" wrapText="0"/>
    </xf>
    <xf borderId="79" fillId="0" fontId="33" numFmtId="0" xfId="0" applyAlignment="1" applyBorder="1" applyFont="1">
      <alignment vertical="bottom"/>
    </xf>
    <xf borderId="0" fillId="0" fontId="33" numFmtId="167" xfId="0" applyFont="1" applyNumberFormat="1"/>
    <xf borderId="0" fillId="5" fontId="17" numFmtId="167" xfId="0" applyAlignment="1" applyFont="1" applyNumberFormat="1">
      <alignment vertical="bottom"/>
    </xf>
    <xf borderId="79" fillId="0" fontId="33" numFmtId="0" xfId="0" applyAlignment="1" applyBorder="1" applyFont="1">
      <alignment shrinkToFit="0" vertical="center" wrapText="0"/>
    </xf>
    <xf borderId="0" fillId="0" fontId="33" numFmtId="0" xfId="0" applyAlignment="1" applyFont="1">
      <alignment vertical="center"/>
    </xf>
    <xf borderId="0" fillId="0" fontId="33" numFmtId="0" xfId="0" applyAlignment="1" applyFont="1">
      <alignment vertical="bottom"/>
    </xf>
    <xf borderId="0" fillId="0" fontId="33" numFmtId="165" xfId="0" applyFont="1" applyNumberFormat="1"/>
    <xf borderId="0" fillId="5" fontId="17" numFmtId="165" xfId="0" applyAlignment="1" applyFont="1" applyNumberFormat="1">
      <alignment vertical="bottom"/>
    </xf>
    <xf borderId="0" fillId="0" fontId="17" numFmtId="165" xfId="0" applyAlignment="1" applyFont="1" applyNumberFormat="1">
      <alignment vertical="bottom"/>
    </xf>
    <xf borderId="79" fillId="0" fontId="33" numFmtId="0" xfId="0" applyAlignment="1" applyBorder="1" applyFont="1">
      <alignment shrinkToFit="0" wrapText="0"/>
    </xf>
    <xf borderId="79" fillId="0" fontId="33" numFmtId="0" xfId="0" applyBorder="1" applyFont="1"/>
    <xf borderId="76" fillId="5" fontId="33" numFmtId="167" xfId="0" applyAlignment="1" applyBorder="1" applyFont="1" applyNumberFormat="1">
      <alignment readingOrder="0" vertical="bottom"/>
    </xf>
    <xf borderId="76" fillId="5" fontId="33" numFmtId="0" xfId="0" applyAlignment="1" applyBorder="1" applyFont="1">
      <alignment shrinkToFit="0" vertical="bottom" wrapText="1"/>
    </xf>
    <xf borderId="0" fillId="0" fontId="19" numFmtId="167" xfId="0" applyAlignment="1" applyFont="1" applyNumberFormat="1">
      <alignment horizontal="center" readingOrder="0" vertical="center"/>
    </xf>
    <xf borderId="0" fillId="0" fontId="33" numFmtId="167" xfId="0" applyAlignment="1" applyFont="1" applyNumberFormat="1">
      <alignment vertical="bottom"/>
    </xf>
    <xf borderId="76" fillId="0" fontId="33" numFmtId="0" xfId="0" applyAlignment="1" applyBorder="1" applyFont="1">
      <alignment shrinkToFit="0" vertical="bottom" wrapText="0"/>
    </xf>
    <xf borderId="80" fillId="0" fontId="8" numFmtId="0" xfId="0" applyBorder="1" applyFont="1"/>
    <xf borderId="0" fillId="0" fontId="17" numFmtId="165" xfId="0" applyFont="1" applyNumberFormat="1"/>
    <xf borderId="0" fillId="0" fontId="72" numFmtId="165" xfId="0" applyAlignment="1" applyFont="1" applyNumberFormat="1">
      <alignment horizontal="center" readingOrder="0" vertical="center"/>
    </xf>
    <xf borderId="0" fillId="5" fontId="76" numFmtId="0" xfId="0" applyAlignment="1" applyFont="1">
      <alignment readingOrder="0" vertical="bottom"/>
    </xf>
    <xf borderId="76" fillId="0" fontId="33" numFmtId="0" xfId="0" applyAlignment="1" applyBorder="1" applyFont="1">
      <alignment shrinkToFit="0" vertical="bottom" wrapText="1"/>
    </xf>
    <xf borderId="0" fillId="5" fontId="17" numFmtId="0" xfId="0" applyAlignment="1" applyFont="1">
      <alignment horizontal="center" vertical="bottom"/>
    </xf>
    <xf borderId="76" fillId="0" fontId="33" numFmtId="167" xfId="0" applyAlignment="1" applyBorder="1" applyFont="1" applyNumberFormat="1">
      <alignment shrinkToFit="0" vertical="bottom" wrapText="1"/>
    </xf>
    <xf borderId="0" fillId="5" fontId="17" numFmtId="167" xfId="0" applyAlignment="1" applyFont="1" applyNumberFormat="1">
      <alignment horizontal="center" vertical="bottom"/>
    </xf>
    <xf borderId="76" fillId="5" fontId="77" numFmtId="167" xfId="0" applyAlignment="1" applyBorder="1" applyFont="1" applyNumberFormat="1">
      <alignment horizontal="left" readingOrder="0"/>
    </xf>
    <xf borderId="0" fillId="0" fontId="58" numFmtId="0" xfId="0" applyAlignment="1" applyFont="1">
      <alignment horizontal="center" readingOrder="0" shrinkToFit="0" vertical="center" wrapText="1"/>
    </xf>
    <xf borderId="0" fillId="13" fontId="78" numFmtId="0" xfId="0" applyAlignment="1" applyFill="1" applyFont="1">
      <alignment horizontal="left" readingOrder="0" shrinkToFit="0" vertical="center" wrapText="1"/>
    </xf>
    <xf borderId="0" fillId="13" fontId="79" numFmtId="0" xfId="0" applyAlignment="1" applyFont="1">
      <alignment horizontal="left" readingOrder="0" shrinkToFit="0" vertical="center" wrapText="1"/>
    </xf>
    <xf borderId="0" fillId="4" fontId="58" numFmtId="0" xfId="0" applyAlignment="1" applyFont="1">
      <alignment horizontal="center" readingOrder="0" shrinkToFit="0" vertical="center" wrapText="1"/>
    </xf>
    <xf borderId="0" fillId="4" fontId="58" numFmtId="0" xfId="0" applyAlignment="1" applyFont="1">
      <alignment horizontal="left" readingOrder="0" shrinkToFit="0" vertical="center" wrapText="1"/>
    </xf>
    <xf borderId="0" fillId="13" fontId="17" numFmtId="0" xfId="0" applyFont="1"/>
    <xf borderId="0" fillId="13" fontId="79" numFmtId="0" xfId="0" applyAlignment="1" applyFont="1">
      <alignment horizontal="center" shrinkToFit="0" vertical="center" wrapText="1"/>
    </xf>
    <xf borderId="0" fillId="4" fontId="17" numFmtId="0" xfId="0" applyFont="1"/>
    <xf borderId="0" fillId="4" fontId="80" numFmtId="0" xfId="0" applyAlignment="1" applyFont="1">
      <alignment horizontal="center" shrinkToFit="0" vertical="center" wrapText="1"/>
    </xf>
    <xf borderId="0" fillId="2" fontId="3" numFmtId="49" xfId="0" applyAlignment="1" applyFont="1" applyNumberFormat="1">
      <alignment horizontal="left" readingOrder="0" vertical="center"/>
    </xf>
    <xf borderId="0" fillId="2" fontId="81" numFmtId="164" xfId="0" applyAlignment="1" applyFont="1" applyNumberFormat="1">
      <alignment horizontal="left" readingOrder="0" vertical="center"/>
    </xf>
    <xf borderId="0" fillId="5" fontId="76" numFmtId="0" xfId="0" applyAlignment="1" applyFont="1">
      <alignment vertical="bottom"/>
    </xf>
    <xf borderId="76" fillId="5" fontId="77" numFmtId="0" xfId="0" applyAlignment="1" applyBorder="1" applyFont="1">
      <alignment horizontal="left" readingOrder="0" shrinkToFit="0" wrapText="1"/>
    </xf>
    <xf borderId="0" fillId="6" fontId="9" numFmtId="0" xfId="0" applyAlignment="1" applyFont="1">
      <alignment horizontal="center" readingOrder="0" shrinkToFit="0" textRotation="0" vertical="center" wrapText="1"/>
    </xf>
    <xf borderId="0" fillId="0" fontId="12" numFmtId="0" xfId="0" applyAlignment="1" applyFont="1">
      <alignment readingOrder="0" vertical="bottom"/>
    </xf>
    <xf borderId="0" fillId="0" fontId="9" numFmtId="0" xfId="0" applyAlignment="1" applyFont="1">
      <alignment horizontal="right" readingOrder="0" vertical="center"/>
    </xf>
    <xf borderId="0" fillId="0" fontId="12" numFmtId="0" xfId="0" applyAlignment="1" applyFont="1">
      <alignment vertical="bottom"/>
    </xf>
    <xf borderId="76" fillId="0" fontId="17" numFmtId="0" xfId="0" applyAlignment="1" applyBorder="1" applyFont="1">
      <alignment readingOrder="0" vertical="bottom"/>
    </xf>
    <xf borderId="0" fillId="0" fontId="56" numFmtId="167" xfId="0" applyAlignment="1" applyFont="1" applyNumberFormat="1">
      <alignment horizontal="center" readingOrder="0" vertical="center"/>
    </xf>
    <xf borderId="0" fillId="5" fontId="60" numFmtId="0" xfId="0" applyAlignment="1" applyFont="1">
      <alignment readingOrder="0" shrinkToFit="0" vertical="center" wrapText="1"/>
    </xf>
    <xf borderId="0" fillId="5" fontId="9" numFmtId="0" xfId="0" applyAlignment="1" applyFont="1">
      <alignment horizontal="right" readingOrder="0" vertical="bottom"/>
    </xf>
    <xf borderId="0" fillId="0" fontId="17" numFmtId="0" xfId="0" applyAlignment="1" applyFont="1">
      <alignment horizontal="left" vertical="bottom"/>
    </xf>
    <xf borderId="0" fillId="0" fontId="17" numFmtId="167" xfId="0" applyAlignment="1" applyFont="1" applyNumberFormat="1">
      <alignment readingOrder="0"/>
    </xf>
    <xf borderId="0" fillId="0" fontId="55" numFmtId="0" xfId="0" applyAlignment="1" applyFont="1">
      <alignment horizontal="center" readingOrder="0" shrinkToFit="0" wrapText="1"/>
    </xf>
    <xf borderId="0" fillId="2" fontId="82" numFmtId="167" xfId="0" applyAlignment="1" applyFont="1" applyNumberFormat="1">
      <alignment horizontal="center" readingOrder="0" vertical="center"/>
    </xf>
    <xf borderId="0" fillId="0" fontId="17" numFmtId="0" xfId="0" applyAlignment="1" applyFont="1">
      <alignment horizontal="center" readingOrder="0" shrinkToFit="0" vertical="top" wrapText="1"/>
    </xf>
    <xf borderId="0" fillId="5" fontId="60" numFmtId="0" xfId="0" applyAlignment="1" applyFont="1">
      <alignment vertical="bottom"/>
    </xf>
    <xf borderId="0" fillId="5" fontId="33" numFmtId="0" xfId="0" applyAlignment="1" applyFont="1">
      <alignment horizontal="right"/>
    </xf>
    <xf borderId="0" fillId="0" fontId="17" numFmtId="0" xfId="0" applyAlignment="1" applyFont="1">
      <alignment horizontal="center" vertical="bottom"/>
    </xf>
    <xf borderId="0" fillId="0" fontId="83" numFmtId="0" xfId="0" applyAlignment="1" applyFont="1">
      <alignment horizontal="center" readingOrder="0" shrinkToFit="0" vertical="bottom" wrapText="1"/>
    </xf>
    <xf borderId="0" fillId="0" fontId="82" numFmtId="167" xfId="0" applyAlignment="1" applyFont="1" applyNumberFormat="1">
      <alignment horizontal="center" readingOrder="0" vertical="center"/>
    </xf>
    <xf borderId="0" fillId="0" fontId="55" numFmtId="0" xfId="0" applyAlignment="1" applyFont="1">
      <alignment horizontal="right"/>
    </xf>
    <xf borderId="0" fillId="0" fontId="60" numFmtId="0" xfId="0" applyAlignment="1" applyFont="1">
      <alignment shrinkToFit="0" vertical="bottom" wrapText="1"/>
    </xf>
    <xf borderId="0" fillId="0" fontId="17" numFmtId="0" xfId="0" applyAlignment="1" applyFont="1">
      <alignment horizontal="center" vertical="bottom"/>
    </xf>
    <xf borderId="0" fillId="5" fontId="17" numFmtId="0" xfId="0" applyAlignment="1" applyFont="1">
      <alignment horizontal="center" vertical="top"/>
    </xf>
    <xf borderId="0" fillId="0" fontId="84" numFmtId="0" xfId="0" applyAlignment="1" applyFont="1">
      <alignment horizontal="left" vertical="center"/>
    </xf>
    <xf borderId="0" fillId="0" fontId="17" numFmtId="167" xfId="0" applyFont="1" applyNumberFormat="1"/>
    <xf borderId="0" fillId="2" fontId="3" numFmtId="0" xfId="0" applyAlignment="1" applyFont="1">
      <alignment horizontal="left" readingOrder="0" shrinkToFit="0" vertical="bottom" wrapText="1"/>
    </xf>
    <xf borderId="0" fillId="0" fontId="34" numFmtId="0" xfId="0" applyAlignment="1" applyFont="1">
      <alignment horizontal="center" readingOrder="0" vertical="top"/>
    </xf>
    <xf borderId="78" fillId="0" fontId="35" numFmtId="0" xfId="0" applyAlignment="1" applyBorder="1" applyFont="1">
      <alignment horizontal="left" readingOrder="0" shrinkToFit="0" vertical="center" wrapText="1"/>
    </xf>
    <xf borderId="0" fillId="0" fontId="60" numFmtId="0" xfId="0" applyAlignment="1" applyFont="1">
      <alignment readingOrder="0" shrinkToFit="0" vertical="bottom" wrapText="1"/>
    </xf>
    <xf borderId="0" fillId="2" fontId="27" numFmtId="0" xfId="0" applyAlignment="1" applyFont="1">
      <alignment horizontal="right" readingOrder="0" shrinkToFit="0" vertical="center" wrapText="1"/>
    </xf>
    <xf borderId="0" fillId="5" fontId="74" numFmtId="0" xfId="0" applyAlignment="1" applyFont="1">
      <alignment readingOrder="0" vertical="bottom"/>
    </xf>
    <xf borderId="0" fillId="5" fontId="33" numFmtId="0" xfId="0" applyAlignment="1" applyFont="1">
      <alignment horizontal="right" readingOrder="0" vertical="center"/>
    </xf>
    <xf borderId="0" fillId="0" fontId="64" numFmtId="0" xfId="0" applyAlignment="1" applyFont="1">
      <alignment horizontal="center" readingOrder="0" shrinkToFit="0" vertical="bottom" wrapText="1"/>
    </xf>
    <xf borderId="0" fillId="2" fontId="19" numFmtId="167" xfId="0" applyAlignment="1" applyFont="1" applyNumberFormat="1">
      <alignment horizontal="center" vertical="center"/>
    </xf>
    <xf borderId="0" fillId="5" fontId="17" numFmtId="0" xfId="0" applyAlignment="1" applyFont="1">
      <alignment horizontal="center" vertical="top"/>
    </xf>
    <xf borderId="76" fillId="5" fontId="33" numFmtId="0" xfId="0" applyAlignment="1" applyBorder="1" applyFont="1">
      <alignment vertical="bottom"/>
    </xf>
    <xf borderId="0" fillId="0" fontId="17" numFmtId="0" xfId="0" applyAlignment="1" applyFont="1">
      <alignment horizontal="left" vertical="bottom"/>
    </xf>
    <xf borderId="0" fillId="0" fontId="83" numFmtId="0" xfId="0" applyAlignment="1" applyFont="1">
      <alignment horizontal="center" shrinkToFit="0" vertical="bottom" wrapText="1"/>
    </xf>
    <xf borderId="0" fillId="2" fontId="82" numFmtId="167" xfId="0" applyAlignment="1" applyFont="1" applyNumberFormat="1">
      <alignment horizontal="center" vertical="center"/>
    </xf>
    <xf borderId="0" fillId="0" fontId="17" numFmtId="0" xfId="0" applyAlignment="1" applyFont="1">
      <alignment horizontal="left" readingOrder="0" vertical="bottom"/>
    </xf>
    <xf borderId="0" fillId="0" fontId="55" numFmtId="0" xfId="0" applyAlignment="1" applyFont="1">
      <alignment horizontal="center" shrinkToFit="0" wrapText="1"/>
    </xf>
    <xf borderId="0" fillId="2" fontId="1" numFmtId="0" xfId="0" applyAlignment="1" applyFont="1">
      <alignment horizontal="left" vertical="center"/>
    </xf>
    <xf borderId="0" fillId="2" fontId="17" numFmtId="0" xfId="0" applyFont="1"/>
    <xf borderId="0" fillId="2" fontId="3" numFmtId="0" xfId="0" applyAlignment="1" applyFont="1">
      <alignment vertical="bottom"/>
    </xf>
    <xf borderId="0" fillId="2" fontId="4" numFmtId="0" xfId="0" applyAlignment="1" applyFont="1">
      <alignment horizontal="right"/>
    </xf>
    <xf borderId="81" fillId="2" fontId="17" numFmtId="0" xfId="0" applyBorder="1" applyFont="1"/>
    <xf borderId="0" fillId="2" fontId="3" numFmtId="164" xfId="0" applyAlignment="1" applyFont="1" applyNumberFormat="1">
      <alignment horizontal="left" vertical="center"/>
    </xf>
    <xf borderId="0" fillId="11" fontId="52" numFmtId="0" xfId="0" applyAlignment="1" applyFont="1">
      <alignment horizontal="center" vertical="center"/>
    </xf>
    <xf borderId="59" fillId="2" fontId="17" numFmtId="0" xfId="0" applyBorder="1" applyFont="1"/>
    <xf borderId="59" fillId="2" fontId="85" numFmtId="0" xfId="0" applyAlignment="1" applyBorder="1" applyFont="1">
      <alignment horizontal="center" readingOrder="0" vertical="center"/>
    </xf>
    <xf borderId="82" fillId="2" fontId="43" numFmtId="0" xfId="0" applyAlignment="1" applyBorder="1" applyFont="1">
      <alignment readingOrder="0"/>
    </xf>
    <xf borderId="82" fillId="0" fontId="8" numFmtId="0" xfId="0" applyBorder="1" applyFont="1"/>
    <xf borderId="83" fillId="0" fontId="8" numFmtId="0" xfId="0" applyBorder="1" applyFont="1"/>
    <xf borderId="82" fillId="0" fontId="33" numFmtId="0" xfId="0" applyAlignment="1" applyBorder="1" applyFont="1">
      <alignment horizontal="center" vertical="center"/>
    </xf>
    <xf borderId="82" fillId="0" fontId="33" numFmtId="0" xfId="0" applyAlignment="1" applyBorder="1" applyFont="1">
      <alignment horizontal="center" readingOrder="0" vertical="center"/>
    </xf>
    <xf borderId="82" fillId="2" fontId="43" numFmtId="0" xfId="0" applyAlignment="1" applyBorder="1" applyFont="1">
      <alignment readingOrder="0" shrinkToFit="0" vertical="center" wrapText="1"/>
    </xf>
    <xf borderId="82" fillId="2" fontId="43" numFmtId="0" xfId="0" applyAlignment="1" applyBorder="1" applyFont="1">
      <alignment readingOrder="0" shrinkToFit="0" wrapText="1"/>
    </xf>
    <xf borderId="0" fillId="0" fontId="33" numFmtId="0" xfId="0" applyAlignment="1" applyFont="1">
      <alignment horizontal="center" vertical="center"/>
    </xf>
    <xf borderId="84" fillId="0" fontId="8" numFmtId="0" xfId="0" applyBorder="1" applyFont="1"/>
    <xf borderId="0" fillId="5" fontId="17" numFmtId="0" xfId="0" applyFont="1"/>
    <xf borderId="1" fillId="7" fontId="86" numFmtId="165" xfId="0" applyAlignment="1" applyBorder="1" applyFont="1" applyNumberFormat="1">
      <alignment horizontal="center" readingOrder="0" shrinkToFit="0" vertical="center" wrapText="1"/>
    </xf>
    <xf borderId="0" fillId="0" fontId="58" numFmtId="0" xfId="0" applyAlignment="1" applyFont="1">
      <alignment horizontal="center" shrinkToFit="0" vertical="bottom" wrapText="1"/>
    </xf>
    <xf borderId="0" fillId="0" fontId="87" numFmtId="0" xfId="0" applyAlignment="1" applyFont="1">
      <alignment horizontal="center" shrinkToFit="0" vertical="bottom" wrapText="1"/>
    </xf>
    <xf borderId="0" fillId="0" fontId="23" numFmtId="0" xfId="0" applyAlignment="1" applyFont="1">
      <alignment horizontal="center" shrinkToFit="0" vertical="bottom" wrapText="1"/>
    </xf>
    <xf borderId="0" fillId="2" fontId="26" numFmtId="0" xfId="0" applyAlignment="1" applyFont="1">
      <alignment horizontal="left" shrinkToFit="0" vertical="bottom" wrapText="1"/>
    </xf>
    <xf borderId="0" fillId="2" fontId="26" numFmtId="0" xfId="0" applyAlignment="1" applyFont="1">
      <alignment horizontal="left" shrinkToFit="0" vertical="center" wrapText="1"/>
    </xf>
    <xf borderId="0" fillId="2" fontId="23" numFmtId="0" xfId="0" applyAlignment="1" applyFont="1">
      <alignment horizontal="center" shrinkToFit="0" vertical="bottom" wrapText="1"/>
    </xf>
    <xf borderId="0" fillId="2" fontId="3" numFmtId="0" xfId="0" applyAlignment="1" applyFont="1">
      <alignment horizontal="right" shrinkToFit="0" vertical="bottom" wrapText="1"/>
    </xf>
    <xf borderId="0" fillId="2" fontId="32" numFmtId="49" xfId="0" applyAlignment="1" applyFont="1" applyNumberFormat="1">
      <alignment horizontal="center" vertical="center"/>
    </xf>
    <xf borderId="0" fillId="2" fontId="3" numFmtId="0" xfId="0" applyAlignment="1" applyFont="1">
      <alignment horizontal="left" readingOrder="0" vertical="center"/>
    </xf>
    <xf borderId="0" fillId="5" fontId="60" numFmtId="0" xfId="0" applyAlignment="1" applyFont="1">
      <alignment horizontal="center" readingOrder="0" vertical="bottom"/>
    </xf>
    <xf borderId="0" fillId="5" fontId="60" numFmtId="0" xfId="0" applyAlignment="1" applyFont="1">
      <alignment horizontal="left" readingOrder="0" shrinkToFit="0" vertical="bottom" wrapText="1"/>
    </xf>
    <xf borderId="78" fillId="5" fontId="54" numFmtId="0" xfId="0" applyAlignment="1" applyBorder="1" applyFont="1">
      <alignment readingOrder="0"/>
    </xf>
    <xf borderId="85" fillId="5" fontId="54" numFmtId="0" xfId="0" applyAlignment="1" applyBorder="1" applyFont="1">
      <alignment readingOrder="0"/>
    </xf>
    <xf borderId="0" fillId="0" fontId="33" numFmtId="0" xfId="0" applyAlignment="1" applyFont="1">
      <alignment horizontal="center" readingOrder="0" vertical="center"/>
    </xf>
    <xf borderId="85" fillId="5" fontId="54" numFmtId="0" xfId="0" applyAlignment="1" applyBorder="1" applyFont="1">
      <alignment readingOrder="0" shrinkToFit="0" vertical="bottom" wrapText="1"/>
    </xf>
    <xf borderId="85" fillId="0" fontId="8" numFmtId="0" xfId="0" applyBorder="1" applyFont="1"/>
    <xf borderId="85" fillId="0" fontId="54" numFmtId="0" xfId="0" applyAlignment="1" applyBorder="1" applyFont="1">
      <alignment readingOrder="0"/>
    </xf>
    <xf borderId="78" fillId="0" fontId="33" numFmtId="0" xfId="0" applyAlignment="1" applyBorder="1" applyFont="1">
      <alignment horizontal="center" vertical="center"/>
    </xf>
    <xf borderId="86" fillId="5" fontId="54" numFmtId="0" xfId="0" applyAlignment="1" applyBorder="1" applyFont="1">
      <alignment readingOrder="0"/>
    </xf>
    <xf borderId="86" fillId="0" fontId="8" numFmtId="0" xfId="0" applyBorder="1" applyFont="1"/>
    <xf borderId="0" fillId="0" fontId="86" numFmtId="165" xfId="0" applyAlignment="1" applyFont="1" applyNumberFormat="1">
      <alignment horizontal="center" readingOrder="0" shrinkToFit="0" vertical="center" wrapText="1"/>
    </xf>
    <xf borderId="0" fillId="0" fontId="88" numFmtId="0" xfId="0" applyAlignment="1" applyFont="1">
      <alignment horizontal="center" shrinkToFit="0" vertical="bottom" wrapText="1"/>
    </xf>
    <xf borderId="0" fillId="0" fontId="2" numFmtId="0" xfId="0" applyAlignment="1" applyFont="1">
      <alignment readingOrder="0" shrinkToFit="0" vertical="center" wrapText="1"/>
    </xf>
    <xf borderId="0" fillId="0" fontId="43" numFmtId="0" xfId="0" applyAlignment="1" applyFont="1">
      <alignment horizontal="center" readingOrder="0" shrinkToFit="0" vertical="center" wrapText="1"/>
    </xf>
    <xf borderId="0" fillId="0" fontId="13" numFmtId="0" xfId="0" applyAlignment="1" applyFont="1">
      <alignment horizontal="center" readingOrder="0" shrinkToFit="0" vertical="center" wrapText="1"/>
    </xf>
    <xf borderId="0" fillId="8" fontId="6" numFmtId="0" xfId="0" applyAlignment="1" applyFont="1">
      <alignment horizontal="center" readingOrder="0" shrinkToFit="0" vertical="center" wrapText="1"/>
    </xf>
    <xf borderId="0" fillId="0" fontId="6" numFmtId="0" xfId="0" applyAlignment="1" applyFont="1">
      <alignment horizontal="center" readingOrder="0" shrinkToFit="0" vertical="center" wrapText="1"/>
    </xf>
    <xf borderId="0" fillId="0" fontId="9" numFmtId="0" xfId="0" applyAlignment="1" applyFont="1">
      <alignment horizontal="left" readingOrder="0" shrinkToFit="0" vertical="bottom" wrapText="1"/>
    </xf>
    <xf borderId="0" fillId="0" fontId="89" numFmtId="0" xfId="0" applyAlignment="1" applyFont="1">
      <alignment horizontal="left" readingOrder="0" shrinkToFit="0" vertical="center" wrapText="1"/>
    </xf>
    <xf borderId="0" fillId="2" fontId="43" numFmtId="0" xfId="0" applyAlignment="1" applyFont="1">
      <alignment horizontal="center" readingOrder="0" shrinkToFit="0" vertical="center" wrapText="1"/>
    </xf>
    <xf borderId="0" fillId="2" fontId="13" numFmtId="0" xfId="0" applyAlignment="1" applyFont="1">
      <alignment horizontal="center" readingOrder="0" shrinkToFit="0" vertical="center" wrapText="1"/>
    </xf>
    <xf borderId="0" fillId="8" fontId="2" numFmtId="0" xfId="0" applyFont="1"/>
    <xf borderId="0" fillId="6" fontId="2" numFmtId="0" xfId="0" applyFont="1"/>
    <xf borderId="0" fillId="6" fontId="6" numFmtId="0" xfId="0" applyAlignment="1" applyFont="1">
      <alignment horizontal="center" readingOrder="0" shrinkToFit="0" vertical="center" wrapText="1"/>
    </xf>
    <xf borderId="0" fillId="8" fontId="90" numFmtId="0" xfId="0" applyFont="1"/>
    <xf borderId="0" fillId="14" fontId="17" numFmtId="0" xfId="0" applyFill="1" applyFont="1"/>
    <xf borderId="0" fillId="14" fontId="91" numFmtId="0" xfId="0" applyAlignment="1" applyFont="1">
      <alignment horizontal="center" textRotation="255" vertical="center"/>
    </xf>
    <xf borderId="0" fillId="14" fontId="17" numFmtId="0" xfId="0" applyAlignment="1" applyFont="1">
      <alignment vertical="bottom"/>
    </xf>
    <xf borderId="0" fillId="14" fontId="17" numFmtId="0" xfId="0" applyAlignment="1" applyFont="1">
      <alignment horizontal="right" vertical="bottom"/>
    </xf>
    <xf borderId="0" fillId="14" fontId="17" numFmtId="10" xfId="0" applyAlignment="1" applyFont="1" applyNumberFormat="1">
      <alignment vertical="bottom"/>
    </xf>
    <xf borderId="0" fillId="14" fontId="17" numFmtId="167" xfId="0" applyAlignment="1" applyFont="1" applyNumberFormat="1">
      <alignment horizontal="right" vertical="bottom"/>
    </xf>
    <xf borderId="0" fillId="14" fontId="17" numFmtId="167" xfId="0" applyAlignment="1" applyFont="1" applyNumberFormat="1">
      <alignment vertical="bottom"/>
    </xf>
    <xf borderId="0" fillId="14" fontId="17" numFmtId="9" xfId="0" applyAlignment="1" applyFont="1" applyNumberFormat="1">
      <alignment vertical="bottom"/>
    </xf>
    <xf borderId="87" fillId="3" fontId="92" numFmtId="0" xfId="0" applyAlignment="1" applyBorder="1" applyFont="1">
      <alignment horizontal="right" vertical="bottom"/>
    </xf>
    <xf borderId="87" fillId="3" fontId="92" numFmtId="167" xfId="0" applyAlignment="1" applyBorder="1" applyFont="1" applyNumberFormat="1">
      <alignment horizontal="right" vertical="bottom"/>
    </xf>
    <xf borderId="0" fillId="4" fontId="17" numFmtId="0" xfId="0" applyAlignment="1" applyFont="1">
      <alignment horizontal="center"/>
    </xf>
    <xf borderId="79" fillId="14" fontId="17" numFmtId="0" xfId="0" applyAlignment="1" applyBorder="1" applyFont="1">
      <alignment vertical="bottom"/>
    </xf>
    <xf borderId="0" fillId="14" fontId="17" numFmtId="0" xfId="0" applyAlignment="1" applyFont="1">
      <alignment shrinkToFit="0" vertical="bottom" wrapText="0"/>
    </xf>
    <xf borderId="0" fillId="4" fontId="17" numFmtId="167" xfId="0" applyAlignment="1" applyFont="1" applyNumberFormat="1">
      <alignment horizontal="center"/>
    </xf>
    <xf borderId="0" fillId="14" fontId="17" numFmtId="0" xfId="0" applyAlignment="1" applyFont="1">
      <alignment horizontal="center"/>
    </xf>
    <xf borderId="0" fillId="0" fontId="17" numFmtId="0" xfId="0" applyAlignment="1" applyFont="1">
      <alignment horizontal="center"/>
    </xf>
    <xf borderId="0" fillId="5" fontId="17" numFmtId="0" xfId="0" applyFont="1"/>
    <xf borderId="76" fillId="0" fontId="33" numFmtId="0" xfId="0" applyAlignment="1" applyBorder="1" applyFont="1">
      <alignment readingOrder="0" shrinkToFit="0" vertical="bottom" wrapText="0"/>
    </xf>
    <xf borderId="76" fillId="0" fontId="17" numFmtId="0" xfId="0" applyAlignment="1" applyBorder="1" applyFont="1">
      <alignment vertical="bottom"/>
    </xf>
    <xf borderId="88" fillId="8" fontId="2" numFmtId="0" xfId="0" applyBorder="1" applyFont="1"/>
    <xf borderId="88" fillId="0" fontId="8" numFmtId="0" xfId="0" applyBorder="1" applyFont="1"/>
    <xf borderId="88" fillId="8" fontId="6" numFmtId="0" xfId="0" applyAlignment="1" applyBorder="1" applyFont="1">
      <alignment horizontal="center" readingOrder="0" shrinkToFit="0" vertical="center" wrapText="1"/>
    </xf>
    <xf borderId="21" fillId="8" fontId="2" numFmtId="0" xfId="0" applyBorder="1" applyFont="1"/>
    <xf borderId="22" fillId="8" fontId="2" numFmtId="0" xfId="0" applyBorder="1" applyFont="1"/>
    <xf borderId="23" fillId="8" fontId="2" numFmtId="0" xfId="0" applyBorder="1" applyFont="1"/>
    <xf borderId="0" fillId="0" fontId="35" numFmtId="0" xfId="0" applyAlignment="1" applyFont="1">
      <alignment horizontal="lef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2" Type="http://schemas.openxmlformats.org/officeDocument/2006/relationships/worksheet" Target="worksheets/sheet38.xml"/><Relationship Id="rId41" Type="http://schemas.openxmlformats.org/officeDocument/2006/relationships/worksheet" Target="worksheets/sheet37.xml"/><Relationship Id="rId22" Type="http://schemas.openxmlformats.org/officeDocument/2006/relationships/worksheet" Target="worksheets/sheet18.xml"/><Relationship Id="rId21" Type="http://schemas.openxmlformats.org/officeDocument/2006/relationships/worksheet" Target="worksheets/sheet17.xml"/><Relationship Id="rId43" Type="http://schemas.openxmlformats.org/officeDocument/2006/relationships/worksheet" Target="worksheets/sheet39.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9.png"/><Relationship Id="rId3" Type="http://schemas.openxmlformats.org/officeDocument/2006/relationships/image" Target="../media/image4.png"/><Relationship Id="rId4" Type="http://schemas.openxmlformats.org/officeDocument/2006/relationships/image" Target="../media/image2.png"/><Relationship Id="rId5" Type="http://schemas.openxmlformats.org/officeDocument/2006/relationships/image" Target="../media/image16.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5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8.png"/><Relationship Id="rId5" Type="http://schemas.openxmlformats.org/officeDocument/2006/relationships/image" Target="../media/image58.png"/><Relationship Id="rId6"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5.png"/><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9.png"/><Relationship Id="rId5" Type="http://schemas.openxmlformats.org/officeDocument/2006/relationships/image" Target="../media/image58.png"/><Relationship Id="rId6" Type="http://schemas.openxmlformats.org/officeDocument/2006/relationships/image" Target="../media/image16.png"/><Relationship Id="rId7"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9.png"/><Relationship Id="rId3" Type="http://schemas.openxmlformats.org/officeDocument/2006/relationships/image" Target="../media/image4.png"/><Relationship Id="rId4" Type="http://schemas.openxmlformats.org/officeDocument/2006/relationships/image" Target="../media/image2.png"/><Relationship Id="rId5"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5.png"/><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9.png"/><Relationship Id="rId5" Type="http://schemas.openxmlformats.org/officeDocument/2006/relationships/image" Target="../media/image58.png"/><Relationship Id="rId6" Type="http://schemas.openxmlformats.org/officeDocument/2006/relationships/image" Target="../media/image16.png"/><Relationship Id="rId7"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5.png"/><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9.png"/><Relationship Id="rId5" Type="http://schemas.openxmlformats.org/officeDocument/2006/relationships/image" Target="../media/image58.png"/><Relationship Id="rId6" Type="http://schemas.openxmlformats.org/officeDocument/2006/relationships/image" Target="../media/image16.png"/><Relationship Id="rId7"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5.png"/><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9.png"/><Relationship Id="rId5" Type="http://schemas.openxmlformats.org/officeDocument/2006/relationships/image" Target="../media/image58.png"/><Relationship Id="rId6" Type="http://schemas.openxmlformats.org/officeDocument/2006/relationships/image" Target="../media/image16.png"/><Relationship Id="rId7"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43.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16.png"/><Relationship Id="rId5" Type="http://schemas.openxmlformats.org/officeDocument/2006/relationships/image" Target="../media/image58.png"/><Relationship Id="rId6" Type="http://schemas.openxmlformats.org/officeDocument/2006/relationships/image" Target="../media/image55.png"/><Relationship Id="rId7"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16.png"/><Relationship Id="rId5" Type="http://schemas.openxmlformats.org/officeDocument/2006/relationships/image" Target="../media/image58.png"/><Relationship Id="rId6" Type="http://schemas.openxmlformats.org/officeDocument/2006/relationships/image" Target="../media/image55.png"/><Relationship Id="rId7"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55.png"/><Relationship Id="rId7"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24.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9.png"/><Relationship Id="rId3" Type="http://schemas.openxmlformats.org/officeDocument/2006/relationships/image" Target="../media/image4.png"/><Relationship Id="rId4" Type="http://schemas.openxmlformats.org/officeDocument/2006/relationships/image" Target="../media/image2.png"/><Relationship Id="rId5" Type="http://schemas.openxmlformats.org/officeDocument/2006/relationships/image" Target="../media/image1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28.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55.png"/><Relationship Id="rId6" Type="http://schemas.openxmlformats.org/officeDocument/2006/relationships/image" Target="../media/image58.png"/><Relationship Id="rId7" Type="http://schemas.openxmlformats.org/officeDocument/2006/relationships/image" Target="../media/image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8.png"/><Relationship Id="rId2" Type="http://schemas.openxmlformats.org/officeDocument/2006/relationships/image" Target="../media/image9.png"/><Relationship Id="rId3"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8.png"/><Relationship Id="rId5" Type="http://schemas.openxmlformats.org/officeDocument/2006/relationships/image" Target="../media/image16.png"/><Relationship Id="rId6" Type="http://schemas.openxmlformats.org/officeDocument/2006/relationships/image" Target="../media/image8.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16.png"/><Relationship Id="rId5" Type="http://schemas.openxmlformats.org/officeDocument/2006/relationships/image" Target="../media/image89.png"/><Relationship Id="rId6" Type="http://schemas.openxmlformats.org/officeDocument/2006/relationships/image" Target="../media/image86.png"/><Relationship Id="rId7" Type="http://schemas.openxmlformats.org/officeDocument/2006/relationships/image" Target="../media/image8.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16.png"/><Relationship Id="rId5" Type="http://schemas.openxmlformats.org/officeDocument/2006/relationships/image" Target="../media/image89.png"/><Relationship Id="rId6" Type="http://schemas.openxmlformats.org/officeDocument/2006/relationships/image" Target="../media/image86.png"/><Relationship Id="rId7" Type="http://schemas.openxmlformats.org/officeDocument/2006/relationships/image" Target="../media/image8.png"/></Relationships>
</file>

<file path=xl/drawings/_rels/drawing33.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15.png"/><Relationship Id="rId7" Type="http://schemas.openxmlformats.org/officeDocument/2006/relationships/image" Target="../media/image98.png"/></Relationships>
</file>

<file path=xl/drawings/_rels/drawing34.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15.png"/><Relationship Id="rId7" Type="http://schemas.openxmlformats.org/officeDocument/2006/relationships/image" Target="../media/image98.png"/><Relationship Id="rId8" Type="http://schemas.openxmlformats.org/officeDocument/2006/relationships/image" Target="../media/image11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9.png"/><Relationship Id="rId3" Type="http://schemas.openxmlformats.org/officeDocument/2006/relationships/image" Target="../media/image4.png"/><Relationship Id="rId4" Type="http://schemas.openxmlformats.org/officeDocument/2006/relationships/image" Target="../media/image2.png"/><Relationship Id="rId5" Type="http://schemas.openxmlformats.org/officeDocument/2006/relationships/image" Target="../media/image1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15.png"/><Relationship Id="rId7" Type="http://schemas.openxmlformats.org/officeDocument/2006/relationships/image" Target="../media/image98.png"/><Relationship Id="rId8" Type="http://schemas.openxmlformats.org/officeDocument/2006/relationships/image" Target="../media/image114.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9.png"/><Relationship Id="rId3" Type="http://schemas.openxmlformats.org/officeDocument/2006/relationships/image" Target="../media/image4.png"/><Relationship Id="rId4" Type="http://schemas.openxmlformats.org/officeDocument/2006/relationships/image" Target="../media/image2.png"/><Relationship Id="rId5" Type="http://schemas.openxmlformats.org/officeDocument/2006/relationships/image" Target="../media/image16.png"/><Relationship Id="rId6" Type="http://schemas.openxmlformats.org/officeDocument/2006/relationships/image" Target="../media/image15.png"/><Relationship Id="rId7" Type="http://schemas.openxmlformats.org/officeDocument/2006/relationships/image" Target="../media/image114.png"/><Relationship Id="rId8" Type="http://schemas.openxmlformats.org/officeDocument/2006/relationships/image" Target="../media/image98.png"/></Relationships>
</file>

<file path=xl/drawings/_rels/drawing39.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15.png"/><Relationship Id="rId7" Type="http://schemas.openxmlformats.org/officeDocument/2006/relationships/image" Target="../media/image98.png"/><Relationship Id="rId8" Type="http://schemas.openxmlformats.org/officeDocument/2006/relationships/image" Target="../media/image1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8.png"/><Relationship Id="rId2" Type="http://schemas.openxmlformats.org/officeDocument/2006/relationships/image" Target="../media/image9.png"/><Relationship Id="rId3"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10" Type="http://schemas.openxmlformats.org/officeDocument/2006/relationships/image" Target="../media/image32.png"/><Relationship Id="rId9" Type="http://schemas.openxmlformats.org/officeDocument/2006/relationships/image" Target="../media/image27.png"/><Relationship Id="rId5" Type="http://schemas.openxmlformats.org/officeDocument/2006/relationships/image" Target="../media/image8.png"/><Relationship Id="rId6" Type="http://schemas.openxmlformats.org/officeDocument/2006/relationships/image" Target="../media/image6.jpg"/><Relationship Id="rId7" Type="http://schemas.openxmlformats.org/officeDocument/2006/relationships/image" Target="../media/image33.png"/><Relationship Id="rId8" Type="http://schemas.openxmlformats.org/officeDocument/2006/relationships/image" Target="../media/image3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7.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5" Type="http://schemas.openxmlformats.org/officeDocument/2006/relationships/image" Target="../media/image8.png"/><Relationship Id="rId6" Type="http://schemas.openxmlformats.org/officeDocument/2006/relationships/image" Target="../media/image15.png"/><Relationship Id="rId7" Type="http://schemas.openxmlformats.org/officeDocument/2006/relationships/image" Target="../media/image6.jp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6.png"/><Relationship Id="rId9" Type="http://schemas.openxmlformats.org/officeDocument/2006/relationships/image" Target="../media/image21.png"/><Relationship Id="rId5" Type="http://schemas.openxmlformats.org/officeDocument/2006/relationships/image" Target="../media/image120.png"/><Relationship Id="rId6" Type="http://schemas.openxmlformats.org/officeDocument/2006/relationships/image" Target="../media/image52.png"/><Relationship Id="rId7" Type="http://schemas.openxmlformats.org/officeDocument/2006/relationships/image" Target="../media/image35.png"/><Relationship Id="rId8" Type="http://schemas.openxmlformats.org/officeDocument/2006/relationships/image" Target="../media/image8.png"/></Relationships>
</file>

<file path=xl/drawings/_rels/drawing9.xml.rels><?xml version="1.0" encoding="UTF-8" standalone="yes"?><Relationships xmlns="http://schemas.openxmlformats.org/package/2006/relationships"><Relationship Id="rId11" Type="http://schemas.openxmlformats.org/officeDocument/2006/relationships/image" Target="../media/image23.png"/><Relationship Id="rId10" Type="http://schemas.openxmlformats.org/officeDocument/2006/relationships/image" Target="../media/image34.png"/><Relationship Id="rId13" Type="http://schemas.openxmlformats.org/officeDocument/2006/relationships/image" Target="../media/image16.png"/><Relationship Id="rId12" Type="http://schemas.openxmlformats.org/officeDocument/2006/relationships/image" Target="../media/image121.png"/><Relationship Id="rId1" Type="http://schemas.openxmlformats.org/officeDocument/2006/relationships/image" Target="../media/image9.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120.png"/><Relationship Id="rId9" Type="http://schemas.openxmlformats.org/officeDocument/2006/relationships/image" Target="../media/image25.png"/><Relationship Id="rId5" Type="http://schemas.openxmlformats.org/officeDocument/2006/relationships/image" Target="../media/image8.png"/><Relationship Id="rId6" Type="http://schemas.openxmlformats.org/officeDocument/2006/relationships/image" Target="../media/image36.png"/><Relationship Id="rId7" Type="http://schemas.openxmlformats.org/officeDocument/2006/relationships/image" Target="../media/image24.png"/><Relationship Id="rId8" Type="http://schemas.openxmlformats.org/officeDocument/2006/relationships/image" Target="../media/image4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51</xdr:row>
      <xdr:rowOff>104775</xdr:rowOff>
    </xdr:from>
    <xdr:ext cx="228600" cy="228600"/>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51</xdr:row>
      <xdr:rowOff>123825</xdr:rowOff>
    </xdr:from>
    <xdr:ext cx="200025" cy="200025"/>
    <xdr:pic>
      <xdr:nvPicPr>
        <xdr:cNvPr id="0" name="image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51</xdr:row>
      <xdr:rowOff>123825</xdr:rowOff>
    </xdr:from>
    <xdr:ext cx="200025" cy="200025"/>
    <xdr:pic>
      <xdr:nvPicPr>
        <xdr:cNvPr id="0" name="image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50</xdr:row>
      <xdr:rowOff>142875</xdr:rowOff>
    </xdr:from>
    <xdr:ext cx="1152525" cy="447675"/>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34</xdr:row>
      <xdr:rowOff>76200</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561975</xdr:colOff>
      <xdr:row>34</xdr:row>
      <xdr:rowOff>85725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57150</xdr:colOff>
      <xdr:row>34</xdr:row>
      <xdr:rowOff>85725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9</xdr:row>
      <xdr:rowOff>57150</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9525</xdr:colOff>
      <xdr:row>33</xdr:row>
      <xdr:rowOff>276225</xdr:rowOff>
    </xdr:from>
    <xdr:ext cx="1104900" cy="419100"/>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266700</xdr:colOff>
      <xdr:row>0</xdr:row>
      <xdr:rowOff>171450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142875</xdr:colOff>
      <xdr:row>36</xdr:row>
      <xdr:rowOff>95250</xdr:rowOff>
    </xdr:from>
    <xdr:ext cx="228600" cy="228600"/>
    <xdr:pic>
      <xdr:nvPicPr>
        <xdr:cNvPr id="0" name="image2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36</xdr:row>
      <xdr:rowOff>114300</xdr:rowOff>
    </xdr:from>
    <xdr:ext cx="200025" cy="200025"/>
    <xdr:pic>
      <xdr:nvPicPr>
        <xdr:cNvPr id="0" name="image1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95250</xdr:colOff>
      <xdr:row>36</xdr:row>
      <xdr:rowOff>114300</xdr:rowOff>
    </xdr:from>
    <xdr:ext cx="200025" cy="200025"/>
    <xdr:pic>
      <xdr:nvPicPr>
        <xdr:cNvPr id="0" name="image2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36</xdr:row>
      <xdr:rowOff>28575</xdr:rowOff>
    </xdr:from>
    <xdr:ext cx="1114425" cy="361950"/>
    <xdr:pic>
      <xdr:nvPicPr>
        <xdr:cNvPr id="0" name="image2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0</xdr:row>
      <xdr:rowOff>171450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171450</xdr:colOff>
      <xdr:row>10</xdr:row>
      <xdr:rowOff>133350</xdr:rowOff>
    </xdr:from>
    <xdr:ext cx="295275" cy="295275"/>
    <xdr:pic>
      <xdr:nvPicPr>
        <xdr:cNvPr id="0" name="image5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219075</xdr:colOff>
      <xdr:row>36</xdr:row>
      <xdr:rowOff>95250</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552450</xdr:colOff>
      <xdr:row>36</xdr:row>
      <xdr:rowOff>104775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504825</xdr:colOff>
      <xdr:row>36</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7</xdr:row>
      <xdr:rowOff>57150</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28575</xdr:rowOff>
    </xdr:from>
    <xdr:ext cx="1104900" cy="390525"/>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352425</xdr:colOff>
      <xdr:row>0</xdr:row>
      <xdr:rowOff>180975</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1028700</xdr:colOff>
      <xdr:row>40</xdr:row>
      <xdr:rowOff>171450</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40</xdr:row>
      <xdr:rowOff>180975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447675</xdr:colOff>
      <xdr:row>40</xdr:row>
      <xdr:rowOff>190500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342900</xdr:colOff>
      <xdr:row>0</xdr:row>
      <xdr:rowOff>180975</xdr:rowOff>
    </xdr:from>
    <xdr:ext cx="2105025" cy="647700"/>
    <xdr:pic>
      <xdr:nvPicPr>
        <xdr:cNvPr id="0" name="image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133350</xdr:colOff>
      <xdr:row>12</xdr:row>
      <xdr:rowOff>28575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39</xdr:row>
      <xdr:rowOff>276225</xdr:rowOff>
    </xdr:from>
    <xdr:ext cx="990600" cy="466725"/>
    <xdr:pic>
      <xdr:nvPicPr>
        <xdr:cNvPr id="0" name="image16.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342900</xdr:colOff>
      <xdr:row>7</xdr:row>
      <xdr:rowOff>161925</xdr:rowOff>
    </xdr:from>
    <xdr:ext cx="295275" cy="295275"/>
    <xdr:pic>
      <xdr:nvPicPr>
        <xdr:cNvPr id="0" name="image5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742950</xdr:colOff>
      <xdr:row>34</xdr:row>
      <xdr:rowOff>123825</xdr:rowOff>
    </xdr:from>
    <xdr:ext cx="200025" cy="200025"/>
    <xdr:pic>
      <xdr:nvPicPr>
        <xdr:cNvPr id="0" name="image2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514350</xdr:colOff>
      <xdr:row>34</xdr:row>
      <xdr:rowOff>123825</xdr:rowOff>
    </xdr:from>
    <xdr:ext cx="200025" cy="200025"/>
    <xdr:pic>
      <xdr:nvPicPr>
        <xdr:cNvPr id="0" name="image3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200025</xdr:colOff>
      <xdr:row>34</xdr:row>
      <xdr:rowOff>104775</xdr:rowOff>
    </xdr:from>
    <xdr:ext cx="228600" cy="228600"/>
    <xdr:pic>
      <xdr:nvPicPr>
        <xdr:cNvPr id="0" name="image3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19050</xdr:colOff>
      <xdr:row>7</xdr:row>
      <xdr:rowOff>161925</xdr:rowOff>
    </xdr:from>
    <xdr:ext cx="295275" cy="295275"/>
    <xdr:pic>
      <xdr:nvPicPr>
        <xdr:cNvPr id="0" name="image4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34</xdr:row>
      <xdr:rowOff>19050</xdr:rowOff>
    </xdr:from>
    <xdr:ext cx="1038225" cy="400050"/>
    <xdr:pic>
      <xdr:nvPicPr>
        <xdr:cNvPr id="0" name="image4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3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28575</xdr:colOff>
      <xdr:row>36</xdr:row>
      <xdr:rowOff>104775</xdr:rowOff>
    </xdr:from>
    <xdr:ext cx="228600" cy="228600"/>
    <xdr:pic>
      <xdr:nvPicPr>
        <xdr:cNvPr id="0" name="image4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57150</xdr:colOff>
      <xdr:row>36</xdr:row>
      <xdr:rowOff>114300</xdr:rowOff>
    </xdr:from>
    <xdr:ext cx="200025" cy="200025"/>
    <xdr:pic>
      <xdr:nvPicPr>
        <xdr:cNvPr id="0" name="image3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200025</xdr:colOff>
      <xdr:row>36</xdr:row>
      <xdr:rowOff>123825</xdr:rowOff>
    </xdr:from>
    <xdr:ext cx="200025" cy="200025"/>
    <xdr:pic>
      <xdr:nvPicPr>
        <xdr:cNvPr id="0" name="image4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28575</xdr:colOff>
      <xdr:row>35</xdr:row>
      <xdr:rowOff>19050</xdr:rowOff>
    </xdr:from>
    <xdr:ext cx="1152525" cy="447675"/>
    <xdr:pic>
      <xdr:nvPicPr>
        <xdr:cNvPr id="0" name="image4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342900</xdr:colOff>
      <xdr:row>7</xdr:row>
      <xdr:rowOff>9525</xdr:rowOff>
    </xdr:from>
    <xdr:ext cx="295275" cy="295275"/>
    <xdr:pic>
      <xdr:nvPicPr>
        <xdr:cNvPr id="0" name="image5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50</xdr:row>
      <xdr:rowOff>47625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50</xdr:row>
      <xdr:rowOff>47625</xdr:rowOff>
    </xdr:from>
    <xdr:ext cx="200025" cy="200025"/>
    <xdr:pic>
      <xdr:nvPicPr>
        <xdr:cNvPr id="0" name="image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50</xdr:row>
      <xdr:rowOff>38100</xdr:rowOff>
    </xdr:from>
    <xdr:ext cx="228600" cy="228600"/>
    <xdr:pic>
      <xdr:nvPicPr>
        <xdr:cNvPr id="0" name="image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49</xdr:row>
      <xdr:rowOff>9525</xdr:rowOff>
    </xdr:from>
    <xdr:ext cx="1581150" cy="495300"/>
    <xdr:pic>
      <xdr:nvPicPr>
        <xdr:cNvPr id="0" name="image1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12</xdr:col>
      <xdr:colOff>552450</xdr:colOff>
      <xdr:row>21</xdr:row>
      <xdr:rowOff>180975</xdr:rowOff>
    </xdr:from>
    <xdr:ext cx="295275" cy="295275"/>
    <xdr:pic>
      <xdr:nvPicPr>
        <xdr:cNvPr id="0" name="image58.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771525</xdr:colOff>
      <xdr:row>74</xdr:row>
      <xdr:rowOff>133350</xdr:rowOff>
    </xdr:from>
    <xdr:ext cx="200025" cy="200025"/>
    <xdr:pic>
      <xdr:nvPicPr>
        <xdr:cNvPr id="0" name="image4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504825</xdr:colOff>
      <xdr:row>74</xdr:row>
      <xdr:rowOff>133350</xdr:rowOff>
    </xdr:from>
    <xdr:ext cx="200025" cy="200025"/>
    <xdr:pic>
      <xdr:nvPicPr>
        <xdr:cNvPr id="0" name="image5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219075</xdr:colOff>
      <xdr:row>74</xdr:row>
      <xdr:rowOff>114300</xdr:rowOff>
    </xdr:from>
    <xdr:ext cx="228600" cy="228600"/>
    <xdr:pic>
      <xdr:nvPicPr>
        <xdr:cNvPr id="0" name="image4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74</xdr:row>
      <xdr:rowOff>9525</xdr:rowOff>
    </xdr:from>
    <xdr:ext cx="1066800" cy="381000"/>
    <xdr:pic>
      <xdr:nvPicPr>
        <xdr:cNvPr id="0" name="image5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51.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790575</xdr:colOff>
      <xdr:row>74</xdr:row>
      <xdr:rowOff>114300</xdr:rowOff>
    </xdr:from>
    <xdr:ext cx="200025" cy="200025"/>
    <xdr:pic>
      <xdr:nvPicPr>
        <xdr:cNvPr id="0" name="image4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495300</xdr:colOff>
      <xdr:row>74</xdr:row>
      <xdr:rowOff>104775</xdr:rowOff>
    </xdr:from>
    <xdr:ext cx="200025" cy="200025"/>
    <xdr:pic>
      <xdr:nvPicPr>
        <xdr:cNvPr id="0" name="image5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209550</xdr:colOff>
      <xdr:row>74</xdr:row>
      <xdr:rowOff>85725</xdr:rowOff>
    </xdr:from>
    <xdr:ext cx="228600" cy="228600"/>
    <xdr:pic>
      <xdr:nvPicPr>
        <xdr:cNvPr id="0" name="image4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24</xdr:row>
      <xdr:rowOff>38100</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24</xdr:row>
      <xdr:rowOff>95250</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74</xdr:row>
      <xdr:rowOff>9525</xdr:rowOff>
    </xdr:from>
    <xdr:ext cx="1095375" cy="381000"/>
    <xdr:pic>
      <xdr:nvPicPr>
        <xdr:cNvPr id="0" name="image5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40</xdr:row>
      <xdr:rowOff>123825</xdr:rowOff>
    </xdr:from>
    <xdr:ext cx="295275" cy="295275"/>
    <xdr:pic>
      <xdr:nvPicPr>
        <xdr:cNvPr id="0" name="image5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40</xdr:row>
      <xdr:rowOff>47625</xdr:rowOff>
    </xdr:from>
    <xdr:ext cx="295275" cy="295275"/>
    <xdr:pic>
      <xdr:nvPicPr>
        <xdr:cNvPr id="0" name="image5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51.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114300</xdr:rowOff>
    </xdr:from>
    <xdr:ext cx="8467725" cy="10772775"/>
    <xdr:pic>
      <xdr:nvPicPr>
        <xdr:cNvPr id="0" name="image43.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790575</xdr:colOff>
      <xdr:row>34</xdr:row>
      <xdr:rowOff>123825</xdr:rowOff>
    </xdr:from>
    <xdr:ext cx="200025" cy="200025"/>
    <xdr:pic>
      <xdr:nvPicPr>
        <xdr:cNvPr id="0" name="image5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485775</xdr:colOff>
      <xdr:row>34</xdr:row>
      <xdr:rowOff>123825</xdr:rowOff>
    </xdr:from>
    <xdr:ext cx="200025" cy="200025"/>
    <xdr:pic>
      <xdr:nvPicPr>
        <xdr:cNvPr id="0" name="image6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34</xdr:row>
      <xdr:rowOff>142875</xdr:rowOff>
    </xdr:from>
    <xdr:ext cx="228600" cy="228600"/>
    <xdr:pic>
      <xdr:nvPicPr>
        <xdr:cNvPr id="0" name="image6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1133475" cy="438150"/>
    <xdr:pic>
      <xdr:nvPicPr>
        <xdr:cNvPr id="0" name="image7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7</xdr:row>
      <xdr:rowOff>123825</xdr:rowOff>
    </xdr:from>
    <xdr:ext cx="295275" cy="295275"/>
    <xdr:pic>
      <xdr:nvPicPr>
        <xdr:cNvPr id="0" name="image7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7</xdr:row>
      <xdr:rowOff>47625</xdr:rowOff>
    </xdr:from>
    <xdr:ext cx="295275" cy="295275"/>
    <xdr:pic>
      <xdr:nvPicPr>
        <xdr:cNvPr id="0" name="image6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400050</xdr:colOff>
      <xdr:row>0</xdr:row>
      <xdr:rowOff>152400</xdr:rowOff>
    </xdr:from>
    <xdr:ext cx="2105025" cy="647700"/>
    <xdr:pic>
      <xdr:nvPicPr>
        <xdr:cNvPr id="0" name="image69.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781050</xdr:colOff>
      <xdr:row>37</xdr:row>
      <xdr:rowOff>104775</xdr:rowOff>
    </xdr:from>
    <xdr:ext cx="200025" cy="200025"/>
    <xdr:pic>
      <xdr:nvPicPr>
        <xdr:cNvPr id="0" name="image6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37</xdr:row>
      <xdr:rowOff>104775</xdr:rowOff>
    </xdr:from>
    <xdr:ext cx="200025" cy="200025"/>
    <xdr:pic>
      <xdr:nvPicPr>
        <xdr:cNvPr id="0" name="image6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190500</xdr:colOff>
      <xdr:row>37</xdr:row>
      <xdr:rowOff>95250</xdr:rowOff>
    </xdr:from>
    <xdr:ext cx="228600" cy="228600"/>
    <xdr:pic>
      <xdr:nvPicPr>
        <xdr:cNvPr id="0" name="image6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37</xdr:row>
      <xdr:rowOff>9525</xdr:rowOff>
    </xdr:from>
    <xdr:ext cx="1057275" cy="390525"/>
    <xdr:pic>
      <xdr:nvPicPr>
        <xdr:cNvPr id="0" name="image7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552450</xdr:colOff>
      <xdr:row>8</xdr:row>
      <xdr:rowOff>123825</xdr:rowOff>
    </xdr:from>
    <xdr:ext cx="295275" cy="295275"/>
    <xdr:pic>
      <xdr:nvPicPr>
        <xdr:cNvPr id="0" name="image7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8</xdr:row>
      <xdr:rowOff>47625</xdr:rowOff>
    </xdr:from>
    <xdr:ext cx="295275" cy="295275"/>
    <xdr:pic>
      <xdr:nvPicPr>
        <xdr:cNvPr id="0" name="image7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457200</xdr:colOff>
      <xdr:row>1</xdr:row>
      <xdr:rowOff>19050</xdr:rowOff>
    </xdr:from>
    <xdr:ext cx="2105025" cy="647700"/>
    <xdr:pic>
      <xdr:nvPicPr>
        <xdr:cNvPr id="0" name="image76.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209550</xdr:colOff>
      <xdr:row>33</xdr:row>
      <xdr:rowOff>95250</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33</xdr:row>
      <xdr:rowOff>114300</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28575</xdr:colOff>
      <xdr:row>33</xdr:row>
      <xdr:rowOff>114300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xdr:colOff>
      <xdr:row>7</xdr:row>
      <xdr:rowOff>47625</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33</xdr:row>
      <xdr:rowOff>28575</xdr:rowOff>
    </xdr:from>
    <xdr:ext cx="1104900" cy="361950"/>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171450</xdr:colOff>
      <xdr:row>7</xdr:row>
      <xdr:rowOff>47625</xdr:rowOff>
    </xdr:from>
    <xdr:ext cx="295275" cy="295275"/>
    <xdr:pic>
      <xdr:nvPicPr>
        <xdr:cNvPr id="0" name="image5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133350</xdr:colOff>
      <xdr:row>18</xdr:row>
      <xdr:rowOff>57150</xdr:rowOff>
    </xdr:from>
    <xdr:ext cx="295275" cy="295275"/>
    <xdr:pic>
      <xdr:nvPicPr>
        <xdr:cNvPr id="0" name="image73.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771525</xdr:colOff>
      <xdr:row>41</xdr:row>
      <xdr:rowOff>123825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41</xdr:row>
      <xdr:rowOff>123825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228600</xdr:colOff>
      <xdr:row>41</xdr:row>
      <xdr:rowOff>104775</xdr:rowOff>
    </xdr:from>
    <xdr:ext cx="228600" cy="228600"/>
    <xdr:pic>
      <xdr:nvPicPr>
        <xdr:cNvPr id="0" name="image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41</xdr:row>
      <xdr:rowOff>19050</xdr:rowOff>
    </xdr:from>
    <xdr:ext cx="990600" cy="400050"/>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26</xdr:row>
      <xdr:rowOff>47625</xdr:rowOff>
    </xdr:from>
    <xdr:ext cx="228600" cy="228600"/>
    <xdr:pic>
      <xdr:nvPicPr>
        <xdr:cNvPr id="0" name="image6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26</xdr:row>
      <xdr:rowOff>57150</xdr:rowOff>
    </xdr:from>
    <xdr:ext cx="200025" cy="200025"/>
    <xdr:pic>
      <xdr:nvPicPr>
        <xdr:cNvPr id="0" name="image6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26</xdr:row>
      <xdr:rowOff>57150</xdr:rowOff>
    </xdr:from>
    <xdr:ext cx="200025" cy="200025"/>
    <xdr:pic>
      <xdr:nvPicPr>
        <xdr:cNvPr id="0" name="image6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142875</xdr:rowOff>
    </xdr:from>
    <xdr:ext cx="295275" cy="295275"/>
    <xdr:pic>
      <xdr:nvPicPr>
        <xdr:cNvPr id="0" name="image7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25</xdr:row>
      <xdr:rowOff>47625</xdr:rowOff>
    </xdr:from>
    <xdr:ext cx="1104900" cy="485775"/>
    <xdr:pic>
      <xdr:nvPicPr>
        <xdr:cNvPr id="0" name="image7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72.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4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35</xdr:row>
      <xdr:rowOff>104775</xdr:rowOff>
    </xdr:from>
    <xdr:ext cx="228600" cy="228600"/>
    <xdr:pic>
      <xdr:nvPicPr>
        <xdr:cNvPr id="0" name="image4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35</xdr:row>
      <xdr:rowOff>123825</xdr:rowOff>
    </xdr:from>
    <xdr:ext cx="200025" cy="200025"/>
    <xdr:pic>
      <xdr:nvPicPr>
        <xdr:cNvPr id="0" name="image3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35</xdr:row>
      <xdr:rowOff>123825</xdr:rowOff>
    </xdr:from>
    <xdr:ext cx="200025" cy="200025"/>
    <xdr:pic>
      <xdr:nvPicPr>
        <xdr:cNvPr id="0" name="image4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34</xdr:row>
      <xdr:rowOff>161925</xdr:rowOff>
    </xdr:from>
    <xdr:ext cx="1152525" cy="447675"/>
    <xdr:pic>
      <xdr:nvPicPr>
        <xdr:cNvPr id="0" name="image45.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37</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47625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37</xdr:row>
      <xdr:rowOff>38100</xdr:rowOff>
    </xdr:from>
    <xdr:ext cx="228600" cy="228600"/>
    <xdr:pic>
      <xdr:nvPicPr>
        <xdr:cNvPr id="0" name="image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9525</xdr:rowOff>
    </xdr:from>
    <xdr:ext cx="1581150" cy="495300"/>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33</xdr:row>
      <xdr:rowOff>47625</xdr:rowOff>
    </xdr:from>
    <xdr:ext cx="200025" cy="2000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33</xdr:row>
      <xdr:rowOff>47625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33</xdr:row>
      <xdr:rowOff>38100</xdr:rowOff>
    </xdr:from>
    <xdr:ext cx="228600" cy="228600"/>
    <xdr:pic>
      <xdr:nvPicPr>
        <xdr:cNvPr id="0" name="image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12</xdr:col>
      <xdr:colOff>771525</xdr:colOff>
      <xdr:row>7</xdr:row>
      <xdr:rowOff>180975</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32</xdr:row>
      <xdr:rowOff>9525</xdr:rowOff>
    </xdr:from>
    <xdr:ext cx="1581150" cy="495300"/>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133350</xdr:colOff>
      <xdr:row>21</xdr:row>
      <xdr:rowOff>85725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600075</xdr:colOff>
      <xdr:row>21</xdr:row>
      <xdr:rowOff>104775</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66675</xdr:colOff>
      <xdr:row>21</xdr:row>
      <xdr:rowOff>104775</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20</xdr:row>
      <xdr:rowOff>304800</xdr:rowOff>
    </xdr:from>
    <xdr:ext cx="1000125" cy="390525"/>
    <xdr:pic>
      <xdr:nvPicPr>
        <xdr:cNvPr id="0" name="image1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28575</xdr:colOff>
      <xdr:row>8</xdr:row>
      <xdr:rowOff>57150</xdr:rowOff>
    </xdr:from>
    <xdr:ext cx="295275" cy="295275"/>
    <xdr:pic>
      <xdr:nvPicPr>
        <xdr:cNvPr id="0" name="image5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133350</xdr:colOff>
      <xdr:row>7</xdr:row>
      <xdr:rowOff>190500</xdr:rowOff>
    </xdr:from>
    <xdr:ext cx="295275" cy="295275"/>
    <xdr:pic>
      <xdr:nvPicPr>
        <xdr:cNvPr id="0" name="image5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36</xdr:row>
      <xdr:rowOff>47625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36</xdr:row>
      <xdr:rowOff>57150</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36</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38100</xdr:rowOff>
    </xdr:from>
    <xdr:ext cx="1104900" cy="504825"/>
    <xdr:pic>
      <xdr:nvPicPr>
        <xdr:cNvPr id="0" name="image1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457200</xdr:colOff>
      <xdr:row>0</xdr:row>
      <xdr:rowOff>190500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14</xdr:row>
      <xdr:rowOff>85725</xdr:rowOff>
    </xdr:from>
    <xdr:ext cx="5181600" cy="1828800"/>
    <xdr:pic>
      <xdr:nvPicPr>
        <xdr:cNvPr id="0" name="image11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47625</xdr:colOff>
      <xdr:row>36</xdr:row>
      <xdr:rowOff>295275</xdr:rowOff>
    </xdr:from>
    <xdr:ext cx="333375" cy="333375"/>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161925</xdr:colOff>
      <xdr:row>35</xdr:row>
      <xdr:rowOff>219075</xdr:rowOff>
    </xdr:from>
    <xdr:ext cx="790575" cy="790575"/>
    <xdr:pic>
      <xdr:nvPicPr>
        <xdr:cNvPr id="0" name="image12.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37</xdr:row>
      <xdr:rowOff>47625</xdr:rowOff>
    </xdr:from>
    <xdr:ext cx="228600" cy="228600"/>
    <xdr:pic>
      <xdr:nvPicPr>
        <xdr:cNvPr id="0" name="image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57150</xdr:rowOff>
    </xdr:from>
    <xdr:ext cx="200025" cy="200025"/>
    <xdr:pic>
      <xdr:nvPicPr>
        <xdr:cNvPr id="0" name="image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37</xdr:row>
      <xdr:rowOff>57150</xdr:rowOff>
    </xdr:from>
    <xdr:ext cx="200025" cy="2000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66675</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9525</xdr:colOff>
      <xdr:row>21</xdr:row>
      <xdr:rowOff>142875</xdr:rowOff>
    </xdr:from>
    <xdr:ext cx="295275" cy="295275"/>
    <xdr:pic>
      <xdr:nvPicPr>
        <xdr:cNvPr id="0" name="image5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47625</xdr:rowOff>
    </xdr:from>
    <xdr:ext cx="1104900" cy="485775"/>
    <xdr:pic>
      <xdr:nvPicPr>
        <xdr:cNvPr id="0" name="image1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333375</xdr:colOff>
      <xdr:row>49</xdr:row>
      <xdr:rowOff>57150</xdr:rowOff>
    </xdr:from>
    <xdr:ext cx="200025" cy="200025"/>
    <xdr:pic>
      <xdr:nvPicPr>
        <xdr:cNvPr id="0" name="image10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400050</xdr:colOff>
      <xdr:row>49</xdr:row>
      <xdr:rowOff>66675</xdr:rowOff>
    </xdr:from>
    <xdr:ext cx="200025" cy="200025"/>
    <xdr:pic>
      <xdr:nvPicPr>
        <xdr:cNvPr id="0" name="image8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95250</xdr:colOff>
      <xdr:row>49</xdr:row>
      <xdr:rowOff>38100</xdr:rowOff>
    </xdr:from>
    <xdr:ext cx="228600" cy="228600"/>
    <xdr:pic>
      <xdr:nvPicPr>
        <xdr:cNvPr id="0" name="image10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xdr:rowOff>
    </xdr:from>
    <xdr:ext cx="1581150" cy="495300"/>
    <xdr:pic>
      <xdr:nvPicPr>
        <xdr:cNvPr id="0" name="image9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180975</xdr:colOff>
      <xdr:row>0</xdr:row>
      <xdr:rowOff>19050</xdr:rowOff>
    </xdr:from>
    <xdr:ext cx="828675" cy="800100"/>
    <xdr:pic>
      <xdr:nvPicPr>
        <xdr:cNvPr id="0" name="image89.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447675</xdr:colOff>
      <xdr:row>2</xdr:row>
      <xdr:rowOff>28575</xdr:rowOff>
    </xdr:from>
    <xdr:ext cx="200025" cy="200025"/>
    <xdr:pic>
      <xdr:nvPicPr>
        <xdr:cNvPr id="0" name="image8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xdr:row>
      <xdr:rowOff>57150</xdr:rowOff>
    </xdr:from>
    <xdr:ext cx="1790700" cy="55245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657225</xdr:colOff>
      <xdr:row>34</xdr:row>
      <xdr:rowOff>85725</xdr:rowOff>
    </xdr:from>
    <xdr:ext cx="200025" cy="200025"/>
    <xdr:pic>
      <xdr:nvPicPr>
        <xdr:cNvPr id="0" name="image10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638175</xdr:colOff>
      <xdr:row>34</xdr:row>
      <xdr:rowOff>85725</xdr:rowOff>
    </xdr:from>
    <xdr:ext cx="200025" cy="200025"/>
    <xdr:pic>
      <xdr:nvPicPr>
        <xdr:cNvPr id="0" name="image8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400050</xdr:colOff>
      <xdr:row>34</xdr:row>
      <xdr:rowOff>76200</xdr:rowOff>
    </xdr:from>
    <xdr:ext cx="228600" cy="228600"/>
    <xdr:pic>
      <xdr:nvPicPr>
        <xdr:cNvPr id="0" name="image10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962025" cy="361950"/>
    <xdr:pic>
      <xdr:nvPicPr>
        <xdr:cNvPr id="0" name="image9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180975</xdr:colOff>
      <xdr:row>0</xdr:row>
      <xdr:rowOff>76200</xdr:rowOff>
    </xdr:from>
    <xdr:ext cx="828675" cy="800100"/>
    <xdr:pic>
      <xdr:nvPicPr>
        <xdr:cNvPr id="0" name="image9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342900</xdr:colOff>
      <xdr:row>2</xdr:row>
      <xdr:rowOff>38100</xdr:rowOff>
    </xdr:from>
    <xdr:ext cx="200025" cy="200025"/>
    <xdr:pic>
      <xdr:nvPicPr>
        <xdr:cNvPr id="0" name="image8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333375</xdr:colOff>
      <xdr:row>1</xdr:row>
      <xdr:rowOff>57150</xdr:rowOff>
    </xdr:from>
    <xdr:ext cx="1790700" cy="552450"/>
    <xdr:pic>
      <xdr:nvPicPr>
        <xdr:cNvPr id="0" name="image82.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39</xdr:row>
      <xdr:rowOff>114300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39</xdr:row>
      <xdr:rowOff>133350</xdr:rowOff>
    </xdr:from>
    <xdr:ext cx="200025" cy="200025"/>
    <xdr:pic>
      <xdr:nvPicPr>
        <xdr:cNvPr id="0" name="image7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39</xdr:row>
      <xdr:rowOff>104775</xdr:rowOff>
    </xdr:from>
    <xdr:ext cx="200025" cy="200025"/>
    <xdr:pic>
      <xdr:nvPicPr>
        <xdr:cNvPr id="0" name="image8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38</xdr:row>
      <xdr:rowOff>152400</xdr:rowOff>
    </xdr:from>
    <xdr:ext cx="990600" cy="390525"/>
    <xdr:pic>
      <xdr:nvPicPr>
        <xdr:cNvPr id="0" name="image8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600075</xdr:colOff>
      <xdr:row>31</xdr:row>
      <xdr:rowOff>323850</xdr:rowOff>
    </xdr:from>
    <xdr:ext cx="685800" cy="200025"/>
    <xdr:pic>
      <xdr:nvPicPr>
        <xdr:cNvPr id="0" name="image8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542925</xdr:colOff>
      <xdr:row>29</xdr:row>
      <xdr:rowOff>228600</xdr:rowOff>
    </xdr:from>
    <xdr:ext cx="790575" cy="447675"/>
    <xdr:pic>
      <xdr:nvPicPr>
        <xdr:cNvPr id="0" name="image98.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41</xdr:row>
      <xdr:rowOff>114300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41</xdr:row>
      <xdr:rowOff>133350</xdr:rowOff>
    </xdr:from>
    <xdr:ext cx="200025" cy="200025"/>
    <xdr:pic>
      <xdr:nvPicPr>
        <xdr:cNvPr id="0" name="image7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41</xdr:row>
      <xdr:rowOff>104775</xdr:rowOff>
    </xdr:from>
    <xdr:ext cx="200025" cy="200025"/>
    <xdr:pic>
      <xdr:nvPicPr>
        <xdr:cNvPr id="0" name="image8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40</xdr:row>
      <xdr:rowOff>152400</xdr:rowOff>
    </xdr:from>
    <xdr:ext cx="990600" cy="390525"/>
    <xdr:pic>
      <xdr:nvPicPr>
        <xdr:cNvPr id="0" name="image8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34</xdr:row>
      <xdr:rowOff>38100</xdr:rowOff>
    </xdr:from>
    <xdr:ext cx="685800" cy="200025"/>
    <xdr:pic>
      <xdr:nvPicPr>
        <xdr:cNvPr id="0" name="image8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19050</xdr:colOff>
      <xdr:row>31</xdr:row>
      <xdr:rowOff>76200</xdr:rowOff>
    </xdr:from>
    <xdr:ext cx="733425" cy="447675"/>
    <xdr:pic>
      <xdr:nvPicPr>
        <xdr:cNvPr id="0" name="image9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276225</xdr:colOff>
      <xdr:row>31</xdr:row>
      <xdr:rowOff>19050</xdr:rowOff>
    </xdr:from>
    <xdr:ext cx="838200" cy="504825"/>
    <xdr:pic>
      <xdr:nvPicPr>
        <xdr:cNvPr id="0" name="image11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533400</xdr:colOff>
      <xdr:row>31</xdr:row>
      <xdr:rowOff>19050</xdr:rowOff>
    </xdr:from>
    <xdr:ext cx="838200" cy="561975"/>
    <xdr:pic>
      <xdr:nvPicPr>
        <xdr:cNvPr id="0" name="image114.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381000</xdr:colOff>
      <xdr:row>0</xdr:row>
      <xdr:rowOff>0</xdr:rowOff>
    </xdr:from>
    <xdr:ext cx="2105025" cy="1057275"/>
    <xdr:pic>
      <xdr:nvPicPr>
        <xdr:cNvPr id="0" name="image9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161925</xdr:colOff>
      <xdr:row>47</xdr:row>
      <xdr:rowOff>47625</xdr:rowOff>
    </xdr:from>
    <xdr:ext cx="228600" cy="228600"/>
    <xdr:pic>
      <xdr:nvPicPr>
        <xdr:cNvPr id="0" name="image9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114300</xdr:colOff>
      <xdr:row>47</xdr:row>
      <xdr:rowOff>57150</xdr:rowOff>
    </xdr:from>
    <xdr:ext cx="200025" cy="200025"/>
    <xdr:pic>
      <xdr:nvPicPr>
        <xdr:cNvPr id="0" name="image95.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371475</xdr:colOff>
      <xdr:row>47</xdr:row>
      <xdr:rowOff>57150</xdr:rowOff>
    </xdr:from>
    <xdr:ext cx="200025" cy="200025"/>
    <xdr:pic>
      <xdr:nvPicPr>
        <xdr:cNvPr id="0" name="image9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46</xdr:row>
      <xdr:rowOff>47625</xdr:rowOff>
    </xdr:from>
    <xdr:ext cx="1104900" cy="485775"/>
    <xdr:pic>
      <xdr:nvPicPr>
        <xdr:cNvPr id="0" name="image101.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40</xdr:row>
      <xdr:rowOff>95250</xdr:rowOff>
    </xdr:from>
    <xdr:ext cx="228600" cy="228600"/>
    <xdr:pic>
      <xdr:nvPicPr>
        <xdr:cNvPr id="0" name="image8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533400</xdr:colOff>
      <xdr:row>40</xdr:row>
      <xdr:rowOff>123825</xdr:rowOff>
    </xdr:from>
    <xdr:ext cx="200025" cy="200025"/>
    <xdr:pic>
      <xdr:nvPicPr>
        <xdr:cNvPr id="0" name="image7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542925</xdr:colOff>
      <xdr:row>40</xdr:row>
      <xdr:rowOff>123825</xdr:rowOff>
    </xdr:from>
    <xdr:ext cx="200025" cy="200025"/>
    <xdr:pic>
      <xdr:nvPicPr>
        <xdr:cNvPr id="0" name="image8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40</xdr:row>
      <xdr:rowOff>19050</xdr:rowOff>
    </xdr:from>
    <xdr:ext cx="971550" cy="381000"/>
    <xdr:pic>
      <xdr:nvPicPr>
        <xdr:cNvPr id="0" name="image8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209550</xdr:colOff>
      <xdr:row>32</xdr:row>
      <xdr:rowOff>276225</xdr:rowOff>
    </xdr:from>
    <xdr:ext cx="685800" cy="200025"/>
    <xdr:pic>
      <xdr:nvPicPr>
        <xdr:cNvPr id="0" name="image8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104775</xdr:colOff>
      <xdr:row>30</xdr:row>
      <xdr:rowOff>276225</xdr:rowOff>
    </xdr:from>
    <xdr:ext cx="790575" cy="447675"/>
    <xdr:pic>
      <xdr:nvPicPr>
        <xdr:cNvPr id="0" name="image9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419100</xdr:colOff>
      <xdr:row>30</xdr:row>
      <xdr:rowOff>171450</xdr:rowOff>
    </xdr:from>
    <xdr:ext cx="971550" cy="647700"/>
    <xdr:pic>
      <xdr:nvPicPr>
        <xdr:cNvPr id="0" name="image114.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0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219075</xdr:colOff>
      <xdr:row>39</xdr:row>
      <xdr:rowOff>104775</xdr:rowOff>
    </xdr:from>
    <xdr:ext cx="228600" cy="228600"/>
    <xdr:pic>
      <xdr:nvPicPr>
        <xdr:cNvPr id="0" name="image9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552450</xdr:colOff>
      <xdr:row>39</xdr:row>
      <xdr:rowOff>114300</xdr:rowOff>
    </xdr:from>
    <xdr:ext cx="200025" cy="200025"/>
    <xdr:pic>
      <xdr:nvPicPr>
        <xdr:cNvPr id="0" name="image9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39</xdr:row>
      <xdr:rowOff>114300</xdr:rowOff>
    </xdr:from>
    <xdr:ext cx="200025" cy="200025"/>
    <xdr:pic>
      <xdr:nvPicPr>
        <xdr:cNvPr id="0" name="image10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38</xdr:row>
      <xdr:rowOff>152400</xdr:rowOff>
    </xdr:from>
    <xdr:ext cx="962025" cy="447675"/>
    <xdr:pic>
      <xdr:nvPicPr>
        <xdr:cNvPr id="0" name="image112.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190500</xdr:colOff>
      <xdr:row>31</xdr:row>
      <xdr:rowOff>104775</xdr:rowOff>
    </xdr:from>
    <xdr:ext cx="685800" cy="200025"/>
    <xdr:pic>
      <xdr:nvPicPr>
        <xdr:cNvPr id="0" name="image8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419100</xdr:colOff>
      <xdr:row>30</xdr:row>
      <xdr:rowOff>123825</xdr:rowOff>
    </xdr:from>
    <xdr:ext cx="962025" cy="638175"/>
    <xdr:pic>
      <xdr:nvPicPr>
        <xdr:cNvPr id="0" name="image114.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133350</xdr:colOff>
      <xdr:row>30</xdr:row>
      <xdr:rowOff>219075</xdr:rowOff>
    </xdr:from>
    <xdr:ext cx="790575" cy="447675"/>
    <xdr:pic>
      <xdr:nvPicPr>
        <xdr:cNvPr id="0" name="image98.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42</xdr:row>
      <xdr:rowOff>114300</xdr:rowOff>
    </xdr:from>
    <xdr:ext cx="228600" cy="228600"/>
    <xdr:pic>
      <xdr:nvPicPr>
        <xdr:cNvPr id="0" name="image10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523875</xdr:colOff>
      <xdr:row>42</xdr:row>
      <xdr:rowOff>133350</xdr:rowOff>
    </xdr:from>
    <xdr:ext cx="200025" cy="200025"/>
    <xdr:pic>
      <xdr:nvPicPr>
        <xdr:cNvPr id="0" name="image10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523875</xdr:colOff>
      <xdr:row>42</xdr:row>
      <xdr:rowOff>104775</xdr:rowOff>
    </xdr:from>
    <xdr:ext cx="200025" cy="200025"/>
    <xdr:pic>
      <xdr:nvPicPr>
        <xdr:cNvPr id="0" name="image11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9525</xdr:rowOff>
    </xdr:from>
    <xdr:ext cx="990600" cy="390525"/>
    <xdr:pic>
      <xdr:nvPicPr>
        <xdr:cNvPr id="0" name="image11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10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35</xdr:row>
      <xdr:rowOff>38100</xdr:rowOff>
    </xdr:from>
    <xdr:ext cx="685800" cy="200025"/>
    <xdr:pic>
      <xdr:nvPicPr>
        <xdr:cNvPr id="0" name="image11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28575</xdr:colOff>
      <xdr:row>32</xdr:row>
      <xdr:rowOff>66675</xdr:rowOff>
    </xdr:from>
    <xdr:ext cx="733425" cy="447675"/>
    <xdr:pic>
      <xdr:nvPicPr>
        <xdr:cNvPr id="0" name="image119.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13</xdr:col>
      <xdr:colOff>295275</xdr:colOff>
      <xdr:row>31</xdr:row>
      <xdr:rowOff>247650</xdr:rowOff>
    </xdr:from>
    <xdr:ext cx="838200" cy="504825"/>
    <xdr:pic>
      <xdr:nvPicPr>
        <xdr:cNvPr id="0" name="image116.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485775</xdr:colOff>
      <xdr:row>32</xdr:row>
      <xdr:rowOff>9525</xdr:rowOff>
    </xdr:from>
    <xdr:ext cx="838200" cy="561975"/>
    <xdr:pic>
      <xdr:nvPicPr>
        <xdr:cNvPr id="0" name="image116.png" title="Imagen"/>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257175</xdr:colOff>
      <xdr:row>14</xdr:row>
      <xdr:rowOff>85725</xdr:rowOff>
    </xdr:from>
    <xdr:ext cx="5181600" cy="1828800"/>
    <xdr:pic>
      <xdr:nvPicPr>
        <xdr:cNvPr id="0" name="image11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47625</xdr:colOff>
      <xdr:row>36</xdr:row>
      <xdr:rowOff>295275</xdr:rowOff>
    </xdr:from>
    <xdr:ext cx="333375" cy="333375"/>
    <xdr:pic>
      <xdr:nvPicPr>
        <xdr:cNvPr id="0" name="image7.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161925</xdr:colOff>
      <xdr:row>35</xdr:row>
      <xdr:rowOff>219075</xdr:rowOff>
    </xdr:from>
    <xdr:ext cx="790575" cy="790575"/>
    <xdr:pic>
      <xdr:nvPicPr>
        <xdr:cNvPr id="0" name="image11.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31</xdr:row>
      <xdr:rowOff>104775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504825</xdr:colOff>
      <xdr:row>31</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514350</xdr:colOff>
      <xdr:row>31</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30</xdr:row>
      <xdr:rowOff>114300</xdr:rowOff>
    </xdr:from>
    <xdr:ext cx="1085850" cy="438150"/>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114300</xdr:colOff>
      <xdr:row>21</xdr:row>
      <xdr:rowOff>409575</xdr:rowOff>
    </xdr:from>
    <xdr:ext cx="571500" cy="647700"/>
    <xdr:pic>
      <xdr:nvPicPr>
        <xdr:cNvPr id="0" name="image6.jp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142875</xdr:colOff>
      <xdr:row>27</xdr:row>
      <xdr:rowOff>19050</xdr:rowOff>
    </xdr:from>
    <xdr:ext cx="352425" cy="361950"/>
    <xdr:pic>
      <xdr:nvPicPr>
        <xdr:cNvPr id="0" name="image33.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133350</xdr:colOff>
      <xdr:row>28</xdr:row>
      <xdr:rowOff>57150</xdr:rowOff>
    </xdr:from>
    <xdr:ext cx="381000" cy="381000"/>
    <xdr:pic>
      <xdr:nvPicPr>
        <xdr:cNvPr id="0" name="image3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152400</xdr:colOff>
      <xdr:row>27</xdr:row>
      <xdr:rowOff>9525</xdr:rowOff>
    </xdr:from>
    <xdr:ext cx="381000" cy="381000"/>
    <xdr:pic>
      <xdr:nvPicPr>
        <xdr:cNvPr id="0" name="image27.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152400</xdr:colOff>
      <xdr:row>28</xdr:row>
      <xdr:rowOff>66675</xdr:rowOff>
    </xdr:from>
    <xdr:ext cx="352425" cy="361950"/>
    <xdr:pic>
      <xdr:nvPicPr>
        <xdr:cNvPr id="0" name="image32.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3825" cy="200025"/>
    <xdr:pic>
      <xdr:nvPicPr>
        <xdr:cNvPr id="0" name="image11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40</xdr:row>
      <xdr:rowOff>104775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40</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40</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xdr:colOff>
      <xdr:row>39</xdr:row>
      <xdr:rowOff>200025</xdr:rowOff>
    </xdr:from>
    <xdr:ext cx="1152525" cy="44767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371475</xdr:colOff>
      <xdr:row>32</xdr:row>
      <xdr:rowOff>247650</xdr:rowOff>
    </xdr:from>
    <xdr:ext cx="685800" cy="200025"/>
    <xdr:pic>
      <xdr:nvPicPr>
        <xdr:cNvPr id="0" name="image1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161925</xdr:colOff>
      <xdr:row>28</xdr:row>
      <xdr:rowOff>323850</xdr:rowOff>
    </xdr:from>
    <xdr:ext cx="685800" cy="723900"/>
    <xdr:pic>
      <xdr:nvPicPr>
        <xdr:cNvPr id="0" name="image6.jp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52</xdr:row>
      <xdr:rowOff>104775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52</xdr:row>
      <xdr:rowOff>123825</xdr:rowOff>
    </xdr:from>
    <xdr:ext cx="200025" cy="200025"/>
    <xdr:pic>
      <xdr:nvPicPr>
        <xdr:cNvPr id="0" name="image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52</xdr:row>
      <xdr:rowOff>123825</xdr:rowOff>
    </xdr:from>
    <xdr:ext cx="200025" cy="200025"/>
    <xdr:pic>
      <xdr:nvPicPr>
        <xdr:cNvPr id="0" name="image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51</xdr:row>
      <xdr:rowOff>95250</xdr:rowOff>
    </xdr:from>
    <xdr:ext cx="1152525" cy="44767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48</xdr:row>
      <xdr:rowOff>219075</xdr:rowOff>
    </xdr:from>
    <xdr:ext cx="1019175" cy="285750"/>
    <xdr:pic>
      <xdr:nvPicPr>
        <xdr:cNvPr id="0" name="image12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47</xdr:row>
      <xdr:rowOff>285750</xdr:rowOff>
    </xdr:from>
    <xdr:ext cx="685800" cy="685800"/>
    <xdr:pic>
      <xdr:nvPicPr>
        <xdr:cNvPr id="0" name="image52.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47</xdr:row>
      <xdr:rowOff>219075</xdr:rowOff>
    </xdr:from>
    <xdr:ext cx="819150" cy="847725"/>
    <xdr:pic>
      <xdr:nvPicPr>
        <xdr:cNvPr id="0" name="image35.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8.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43</xdr:row>
      <xdr:rowOff>0</xdr:rowOff>
    </xdr:from>
    <xdr:ext cx="495300" cy="428625"/>
    <xdr:pic>
      <xdr:nvPicPr>
        <xdr:cNvPr id="0" name="image21.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276225</xdr:colOff>
      <xdr:row>33</xdr:row>
      <xdr:rowOff>114300</xdr:rowOff>
    </xdr:from>
    <xdr:ext cx="228600" cy="228600"/>
    <xdr:pic>
      <xdr:nvPicPr>
        <xdr:cNvPr id="0" name="image1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381000</xdr:colOff>
      <xdr:row>33</xdr:row>
      <xdr:rowOff>123825</xdr:rowOff>
    </xdr:from>
    <xdr:ext cx="200025" cy="200025"/>
    <xdr:pic>
      <xdr:nvPicPr>
        <xdr:cNvPr id="0" name="image1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552450</xdr:colOff>
      <xdr:row>33</xdr:row>
      <xdr:rowOff>123825</xdr:rowOff>
    </xdr:from>
    <xdr:ext cx="200025" cy="200025"/>
    <xdr:pic>
      <xdr:nvPicPr>
        <xdr:cNvPr id="0" name="image1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590550</xdr:colOff>
      <xdr:row>15</xdr:row>
      <xdr:rowOff>266700</xdr:rowOff>
    </xdr:from>
    <xdr:ext cx="2124075" cy="600075"/>
    <xdr:pic>
      <xdr:nvPicPr>
        <xdr:cNvPr id="0" name="image12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438150</xdr:colOff>
      <xdr:row>0</xdr:row>
      <xdr:rowOff>123825</xdr:rowOff>
    </xdr:from>
    <xdr:ext cx="2105025" cy="647700"/>
    <xdr:pic>
      <xdr:nvPicPr>
        <xdr:cNvPr id="0" name="image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561975</xdr:colOff>
      <xdr:row>27</xdr:row>
      <xdr:rowOff>142875</xdr:rowOff>
    </xdr:from>
    <xdr:ext cx="2000250" cy="647700"/>
    <xdr:pic>
      <xdr:nvPicPr>
        <xdr:cNvPr id="0" name="image3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266700</xdr:colOff>
      <xdr:row>21</xdr:row>
      <xdr:rowOff>171450</xdr:rowOff>
    </xdr:from>
    <xdr:ext cx="2762250" cy="514350"/>
    <xdr:pic>
      <xdr:nvPicPr>
        <xdr:cNvPr id="0" name="image24.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476250</xdr:colOff>
      <xdr:row>8</xdr:row>
      <xdr:rowOff>123825</xdr:rowOff>
    </xdr:from>
    <xdr:ext cx="2162175" cy="647700"/>
    <xdr:pic>
      <xdr:nvPicPr>
        <xdr:cNvPr id="0" name="image42.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266700</xdr:colOff>
      <xdr:row>15</xdr:row>
      <xdr:rowOff>123825</xdr:rowOff>
    </xdr:from>
    <xdr:ext cx="1638300" cy="752475"/>
    <xdr:pic>
      <xdr:nvPicPr>
        <xdr:cNvPr id="0" name="image25.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11</xdr:col>
      <xdr:colOff>57150</xdr:colOff>
      <xdr:row>8</xdr:row>
      <xdr:rowOff>123825</xdr:rowOff>
    </xdr:from>
    <xdr:ext cx="2000250" cy="647700"/>
    <xdr:pic>
      <xdr:nvPicPr>
        <xdr:cNvPr id="0" name="image34.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400050</xdr:colOff>
      <xdr:row>21</xdr:row>
      <xdr:rowOff>104775</xdr:rowOff>
    </xdr:from>
    <xdr:ext cx="2409825" cy="695325"/>
    <xdr:pic>
      <xdr:nvPicPr>
        <xdr:cNvPr id="0" name="image23.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447675</xdr:colOff>
      <xdr:row>27</xdr:row>
      <xdr:rowOff>247650</xdr:rowOff>
    </xdr:from>
    <xdr:ext cx="2228850" cy="447675"/>
    <xdr:pic>
      <xdr:nvPicPr>
        <xdr:cNvPr id="0" name="image121.png" title="Imagen"/>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38100</xdr:colOff>
      <xdr:row>33</xdr:row>
      <xdr:rowOff>38100</xdr:rowOff>
    </xdr:from>
    <xdr:ext cx="971550" cy="381000"/>
    <xdr:pic>
      <xdr:nvPicPr>
        <xdr:cNvPr id="0" name="image28.png" title="Imagen"/>
        <xdr:cNvPicPr preferRelativeResize="0"/>
      </xdr:nvPicPr>
      <xdr:blipFill>
        <a:blip cstate="print" r:embed="rId1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0</v>
      </c>
      <c r="Q2" s="4"/>
    </row>
    <row r="3" ht="15.75" customHeight="1">
      <c r="A3" s="1"/>
      <c r="B3" s="1"/>
      <c r="C3" s="1"/>
      <c r="D3" s="1"/>
      <c r="E3" s="1"/>
      <c r="F3" s="1"/>
      <c r="G3" s="1"/>
      <c r="H3" s="1"/>
      <c r="I3" s="1"/>
      <c r="J3" s="1"/>
      <c r="K3" s="5" t="s">
        <v>1</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v>
      </c>
      <c r="P5" s="7">
        <v>45083.0</v>
      </c>
      <c r="Q5" s="8"/>
    </row>
    <row r="6" ht="12.0" customHeight="1">
      <c r="A6" s="9"/>
      <c r="B6" s="10"/>
      <c r="C6" s="9"/>
      <c r="D6" s="9"/>
      <c r="E6" s="9"/>
      <c r="F6" s="9"/>
      <c r="G6" s="9"/>
      <c r="H6" s="9"/>
      <c r="I6" s="9"/>
      <c r="K6" s="9"/>
      <c r="L6" s="9"/>
      <c r="M6" s="9"/>
      <c r="N6" s="9"/>
      <c r="O6" s="9"/>
    </row>
    <row r="7" ht="8.25" customHeight="1">
      <c r="A7" s="9"/>
      <c r="B7" s="11"/>
      <c r="C7" s="12"/>
      <c r="D7" s="12"/>
      <c r="E7" s="12"/>
      <c r="F7" s="12"/>
      <c r="G7" s="12"/>
      <c r="H7" s="12"/>
      <c r="I7" s="12"/>
      <c r="J7" s="12"/>
      <c r="K7" s="12"/>
      <c r="L7" s="12"/>
      <c r="M7" s="12"/>
      <c r="N7" s="12"/>
      <c r="O7" s="12"/>
      <c r="P7" s="13"/>
    </row>
    <row r="8" ht="29.25" customHeight="1">
      <c r="A8" s="9"/>
      <c r="B8" s="14" t="s">
        <v>3</v>
      </c>
      <c r="C8" s="15"/>
      <c r="D8" s="16" t="s">
        <v>4</v>
      </c>
      <c r="E8" s="15"/>
      <c r="F8" s="17" t="s">
        <v>5</v>
      </c>
      <c r="G8" s="15"/>
      <c r="H8" s="18" t="s">
        <v>6</v>
      </c>
      <c r="I8" s="19"/>
      <c r="J8" s="20" t="s">
        <v>7</v>
      </c>
      <c r="K8" s="19"/>
      <c r="L8" s="21" t="s">
        <v>8</v>
      </c>
      <c r="M8" s="19"/>
      <c r="N8" s="14" t="s">
        <v>9</v>
      </c>
      <c r="O8" s="15"/>
      <c r="P8" s="22" t="s">
        <v>10</v>
      </c>
      <c r="Q8" s="23"/>
    </row>
    <row r="9" ht="33.0" customHeight="1">
      <c r="A9" s="24"/>
      <c r="B9" s="20" t="s">
        <v>11</v>
      </c>
      <c r="C9" s="19"/>
      <c r="D9" s="21" t="s">
        <v>12</v>
      </c>
      <c r="E9" s="19"/>
      <c r="F9" s="20" t="s">
        <v>13</v>
      </c>
      <c r="G9" s="19"/>
      <c r="H9" s="25">
        <f>P5+15</f>
        <v>45098</v>
      </c>
      <c r="J9" s="20" t="s">
        <v>14</v>
      </c>
      <c r="K9" s="19"/>
      <c r="L9" s="21" t="s">
        <v>15</v>
      </c>
      <c r="M9" s="19"/>
      <c r="N9" s="20" t="s">
        <v>16</v>
      </c>
      <c r="O9" s="19"/>
      <c r="P9" s="26" t="s">
        <v>17</v>
      </c>
      <c r="Q9" s="23"/>
    </row>
    <row r="10" ht="12.0" customHeight="1">
      <c r="A10" s="27"/>
      <c r="B10" s="27"/>
      <c r="C10" s="27"/>
      <c r="D10" s="27"/>
      <c r="E10" s="27"/>
      <c r="F10" s="27"/>
      <c r="H10" s="28"/>
      <c r="I10" s="28"/>
      <c r="J10" s="28"/>
      <c r="K10" s="28"/>
      <c r="L10" s="28"/>
      <c r="M10" s="28"/>
    </row>
    <row r="11" ht="18.75" customHeight="1">
      <c r="A11" s="27"/>
      <c r="B11" s="29" t="s">
        <v>18</v>
      </c>
      <c r="C11" s="30"/>
      <c r="D11" s="30"/>
      <c r="E11" s="31" t="s">
        <v>19</v>
      </c>
      <c r="F11" s="32"/>
      <c r="G11" s="33"/>
      <c r="H11" s="34" t="s">
        <v>20</v>
      </c>
      <c r="I11" s="32"/>
      <c r="J11" s="32"/>
      <c r="K11" s="32"/>
      <c r="L11" s="32"/>
      <c r="M11" s="32"/>
      <c r="N11" s="35" t="s">
        <v>21</v>
      </c>
      <c r="Q11" s="36"/>
    </row>
    <row r="12" ht="19.5" customHeight="1">
      <c r="A12" s="27"/>
      <c r="B12" s="37" t="s">
        <v>22</v>
      </c>
      <c r="E12" s="38" t="s">
        <v>23</v>
      </c>
      <c r="F12" s="39"/>
      <c r="G12" s="40"/>
      <c r="H12" s="41" t="str">
        <f>'Fase 1 Sitio Web'!C8</f>
        <v>Estudio Digital de Mercado</v>
      </c>
      <c r="I12" s="42"/>
      <c r="J12" s="42"/>
      <c r="K12" s="42"/>
      <c r="L12" s="42"/>
      <c r="M12" s="43"/>
      <c r="N12" s="44">
        <f>'Fase 1 Sitio Web'!L21</f>
        <v>4900</v>
      </c>
      <c r="O12" s="42"/>
      <c r="P12" s="43"/>
      <c r="Q12" s="36"/>
    </row>
    <row r="13" ht="23.25" customHeight="1">
      <c r="A13" s="27"/>
      <c r="G13" s="45"/>
      <c r="H13" s="41" t="str">
        <f>#REF!</f>
        <v>#REF!</v>
      </c>
      <c r="I13" s="42"/>
      <c r="J13" s="42"/>
      <c r="K13" s="42"/>
      <c r="L13" s="42"/>
      <c r="M13" s="43"/>
      <c r="N13" s="46" t="str">
        <f>#REF!</f>
        <v>#REF!</v>
      </c>
      <c r="O13" s="42"/>
      <c r="P13" s="43"/>
      <c r="Q13" s="36"/>
    </row>
    <row r="14" ht="21.75" customHeight="1">
      <c r="A14" s="27"/>
      <c r="E14" s="38" t="s">
        <v>24</v>
      </c>
      <c r="F14" s="39"/>
      <c r="G14" s="40"/>
      <c r="H14" s="47" t="str">
        <f>'Fase 2'!C10</f>
        <v>#REF!</v>
      </c>
      <c r="I14" s="42"/>
      <c r="J14" s="42"/>
      <c r="K14" s="42"/>
      <c r="L14" s="42"/>
      <c r="M14" s="43"/>
      <c r="N14" s="46" t="str">
        <f>'Fase 2'!M24</f>
        <v>#REF!</v>
      </c>
      <c r="O14" s="42"/>
      <c r="P14" s="43"/>
      <c r="Q14" s="36"/>
    </row>
    <row r="15" ht="17.25" customHeight="1">
      <c r="A15" s="27"/>
      <c r="E15" s="38" t="s">
        <v>25</v>
      </c>
      <c r="F15" s="39"/>
      <c r="G15" s="40"/>
      <c r="H15" s="41" t="str">
        <f>'Fase 3.1'!C22</f>
        <v>Configuración y Optimización Google My Business </v>
      </c>
      <c r="I15" s="42"/>
      <c r="J15" s="42"/>
      <c r="K15" s="42"/>
      <c r="L15" s="42"/>
      <c r="M15" s="43"/>
      <c r="N15" s="46" t="str">
        <f>'Fase 3'!N31</f>
        <v>#REF!</v>
      </c>
      <c r="O15" s="42"/>
      <c r="P15" s="43"/>
    </row>
    <row r="16" ht="18.75" customHeight="1">
      <c r="A16" s="27"/>
      <c r="G16" s="45"/>
      <c r="H16" s="41" t="str">
        <f t="shared" ref="H16:H17" si="1">#REF!</f>
        <v>#REF!</v>
      </c>
      <c r="I16" s="42"/>
      <c r="J16" s="42"/>
      <c r="K16" s="42"/>
      <c r="L16" s="42"/>
      <c r="M16" s="43"/>
      <c r="N16" s="46" t="str">
        <f t="shared" ref="N16:N17" si="2">#REF!</f>
        <v>#REF!</v>
      </c>
      <c r="O16" s="42"/>
      <c r="P16" s="43"/>
    </row>
    <row r="17" ht="21.75" customHeight="1">
      <c r="A17" s="27"/>
      <c r="G17" s="45"/>
      <c r="H17" s="41" t="str">
        <f t="shared" si="1"/>
        <v>#REF!</v>
      </c>
      <c r="I17" s="42"/>
      <c r="J17" s="42"/>
      <c r="K17" s="42"/>
      <c r="L17" s="42"/>
      <c r="M17" s="43"/>
      <c r="N17" s="46" t="str">
        <f t="shared" si="2"/>
        <v>#REF!</v>
      </c>
      <c r="O17" s="42"/>
      <c r="P17" s="43"/>
    </row>
    <row r="18" ht="13.5" customHeight="1">
      <c r="A18" s="27"/>
      <c r="B18" s="27"/>
      <c r="C18" s="27"/>
      <c r="D18" s="27"/>
      <c r="E18" s="27"/>
      <c r="F18" s="27"/>
      <c r="H18" s="48"/>
      <c r="K18" s="49" t="s">
        <v>26</v>
      </c>
      <c r="N18" s="50" t="str">
        <f>N12+N13+N14+Q2+N15+N16+N17</f>
        <v>#REF!</v>
      </c>
    </row>
    <row r="19" ht="13.5" customHeight="1">
      <c r="A19" s="27"/>
      <c r="B19" s="27"/>
      <c r="C19" s="27"/>
      <c r="D19" s="27"/>
      <c r="E19" s="27"/>
      <c r="F19" s="27"/>
      <c r="H19" s="48"/>
      <c r="K19" s="51" t="s">
        <v>27</v>
      </c>
      <c r="N19" s="52"/>
    </row>
    <row r="20" ht="15.0" customHeight="1">
      <c r="A20" s="27"/>
      <c r="B20" s="27"/>
      <c r="C20" s="27"/>
      <c r="D20" s="27"/>
      <c r="E20" s="27"/>
      <c r="F20" s="27"/>
      <c r="G20" s="27"/>
      <c r="H20" s="27"/>
      <c r="I20" s="27"/>
      <c r="J20" s="27"/>
      <c r="K20" s="27"/>
      <c r="L20" s="27"/>
      <c r="M20" s="27"/>
      <c r="N20" s="27"/>
      <c r="O20" s="27"/>
      <c r="P20" s="27"/>
      <c r="Q20" s="27"/>
    </row>
    <row r="21" ht="17.25" customHeight="1">
      <c r="A21" s="27"/>
      <c r="B21" s="29" t="s">
        <v>18</v>
      </c>
      <c r="C21" s="30"/>
      <c r="D21" s="30"/>
      <c r="E21" s="31" t="s">
        <v>19</v>
      </c>
      <c r="F21" s="32"/>
      <c r="G21" s="33"/>
      <c r="H21" s="34" t="s">
        <v>20</v>
      </c>
      <c r="I21" s="32"/>
      <c r="J21" s="32"/>
      <c r="K21" s="32"/>
      <c r="L21" s="32"/>
      <c r="M21" s="32"/>
      <c r="N21" s="31" t="s">
        <v>21</v>
      </c>
      <c r="O21" s="32"/>
      <c r="P21" s="53"/>
      <c r="Q21" s="27"/>
    </row>
    <row r="22" ht="20.25" customHeight="1">
      <c r="A22" s="27"/>
      <c r="B22" s="37" t="s">
        <v>28</v>
      </c>
      <c r="E22" s="54" t="s">
        <v>25</v>
      </c>
      <c r="F22" s="55"/>
      <c r="G22" s="56"/>
      <c r="H22" s="41" t="str">
        <f>'Fase 3'!C15</f>
        <v>#REF!</v>
      </c>
      <c r="I22" s="42"/>
      <c r="J22" s="42"/>
      <c r="K22" s="42"/>
      <c r="L22" s="42"/>
      <c r="M22" s="43"/>
      <c r="N22" s="44" t="str">
        <f>'Fase 3'!N31</f>
        <v>#REF!</v>
      </c>
      <c r="O22" s="42"/>
      <c r="P22" s="43"/>
      <c r="Q22" s="27"/>
    </row>
    <row r="23" ht="20.25" customHeight="1">
      <c r="A23" s="27"/>
      <c r="E23" s="57"/>
      <c r="F23" s="58"/>
      <c r="G23" s="59"/>
      <c r="H23" s="41" t="str">
        <f>'Fase 3.1'!C14</f>
        <v>#REF!</v>
      </c>
      <c r="I23" s="42"/>
      <c r="J23" s="42"/>
      <c r="K23" s="42"/>
      <c r="L23" s="42"/>
      <c r="M23" s="43"/>
      <c r="N23" s="46" t="str">
        <f>'Fase 3.1'!M29</f>
        <v>#REF!</v>
      </c>
      <c r="O23" s="42"/>
      <c r="P23" s="43"/>
      <c r="Q23" s="27"/>
    </row>
    <row r="24" ht="18.75" customHeight="1">
      <c r="A24" s="27"/>
      <c r="E24" s="54" t="s">
        <v>29</v>
      </c>
      <c r="F24" s="55"/>
      <c r="G24" s="56"/>
      <c r="H24" s="47" t="str">
        <f>'Fase 3.1'!C10</f>
        <v>Posicionamiento SEO </v>
      </c>
      <c r="I24" s="42"/>
      <c r="J24" s="42"/>
      <c r="K24" s="42"/>
      <c r="L24" s="42"/>
      <c r="M24" s="43"/>
      <c r="N24" s="46">
        <f>'Fase 3.1'!L18</f>
        <v>2900</v>
      </c>
      <c r="O24" s="42"/>
      <c r="P24" s="43"/>
      <c r="Q24" s="27"/>
    </row>
    <row r="25" ht="20.25" customHeight="1">
      <c r="A25" s="27"/>
      <c r="E25" s="57"/>
      <c r="F25" s="58"/>
      <c r="G25" s="59"/>
      <c r="H25" s="41" t="str">
        <f>'Fase 3'!C23</f>
        <v>Manejo de Parrilla Mensual (Facebook, Instagram, Pinterest, YouTube, Tik Tok)</v>
      </c>
      <c r="I25" s="42"/>
      <c r="J25" s="42"/>
      <c r="K25" s="42"/>
      <c r="L25" s="42"/>
      <c r="M25" s="43"/>
      <c r="N25" s="46" t="str">
        <f>'Fase 3'!L29</f>
        <v/>
      </c>
      <c r="O25" s="42"/>
      <c r="P25" s="43"/>
      <c r="Q25" s="27"/>
    </row>
    <row r="26" ht="13.5" customHeight="1">
      <c r="A26" s="27"/>
      <c r="B26" s="60"/>
      <c r="C26" s="60"/>
      <c r="D26" s="60"/>
      <c r="E26" s="27"/>
      <c r="F26" s="27"/>
      <c r="H26" s="48"/>
      <c r="K26" s="49" t="s">
        <v>30</v>
      </c>
      <c r="N26" s="50" t="str">
        <f>N22+N23+N24+N25</f>
        <v>#REF!</v>
      </c>
      <c r="Q26" s="27"/>
    </row>
    <row r="27" ht="15.0" customHeight="1">
      <c r="A27" s="27"/>
      <c r="B27" s="27"/>
      <c r="C27" s="27"/>
      <c r="D27" s="27"/>
      <c r="E27" s="27"/>
      <c r="F27" s="27"/>
      <c r="H27" s="48"/>
      <c r="K27" s="51" t="s">
        <v>27</v>
      </c>
      <c r="N27" s="52"/>
      <c r="Q27" s="27"/>
    </row>
    <row r="28" ht="11.25" customHeight="1">
      <c r="A28" s="27"/>
      <c r="B28" s="27"/>
      <c r="C28" s="27"/>
      <c r="D28" s="27"/>
      <c r="E28" s="27"/>
      <c r="F28" s="27"/>
      <c r="G28" s="27"/>
      <c r="H28" s="27"/>
      <c r="I28" s="27"/>
      <c r="J28" s="27"/>
      <c r="K28" s="27"/>
      <c r="L28" s="27"/>
      <c r="M28" s="27"/>
      <c r="N28" s="27"/>
      <c r="O28" s="27"/>
      <c r="P28" s="27"/>
      <c r="Q28" s="27"/>
    </row>
    <row r="29" ht="17.25" customHeight="1">
      <c r="A29" s="27"/>
      <c r="B29" s="27"/>
      <c r="C29" s="27"/>
      <c r="D29" s="27"/>
      <c r="E29" s="27"/>
      <c r="F29" s="27"/>
      <c r="G29" s="27"/>
      <c r="H29" s="27"/>
      <c r="I29" s="27"/>
      <c r="J29" s="27"/>
      <c r="K29" s="27"/>
      <c r="L29" s="27"/>
      <c r="M29" s="27"/>
      <c r="N29" s="27"/>
      <c r="O29" s="27"/>
      <c r="P29" s="27"/>
      <c r="Q29" s="27"/>
    </row>
    <row r="30" ht="17.25" customHeight="1">
      <c r="A30" s="27"/>
      <c r="B30" s="61" t="s">
        <v>31</v>
      </c>
      <c r="C30" s="55"/>
      <c r="D30" s="55"/>
      <c r="E30" s="55"/>
      <c r="F30" s="55"/>
      <c r="G30" s="55"/>
      <c r="H30" s="55"/>
      <c r="I30" s="55"/>
      <c r="J30" s="55"/>
      <c r="K30" s="55"/>
      <c r="L30" s="55"/>
      <c r="M30" s="55"/>
      <c r="N30" s="55"/>
      <c r="O30" s="55"/>
      <c r="P30" s="56"/>
    </row>
    <row r="31" ht="23.25" customHeight="1">
      <c r="A31" s="27"/>
      <c r="B31" s="62" t="s">
        <v>32</v>
      </c>
      <c r="H31" s="63" t="s">
        <v>33</v>
      </c>
      <c r="L31" s="62" t="s">
        <v>34</v>
      </c>
      <c r="Q31" s="64"/>
    </row>
    <row r="32" ht="18.0" customHeight="1">
      <c r="A32" s="27"/>
      <c r="B32" s="65" t="s">
        <v>35</v>
      </c>
      <c r="H32" s="66" t="s">
        <v>36</v>
      </c>
      <c r="L32" s="65" t="s">
        <v>37</v>
      </c>
      <c r="Q32" s="67"/>
    </row>
    <row r="33" ht="24.0" customHeight="1">
      <c r="A33" s="27"/>
      <c r="B33" s="68" t="s">
        <v>38</v>
      </c>
      <c r="H33" s="69" t="s">
        <v>39</v>
      </c>
      <c r="L33" s="68" t="s">
        <v>40</v>
      </c>
    </row>
    <row r="34" ht="17.25" customHeight="1">
      <c r="A34" s="27"/>
      <c r="B34" s="70" t="s">
        <v>41</v>
      </c>
      <c r="C34" s="55"/>
      <c r="D34" s="55"/>
      <c r="E34" s="55"/>
      <c r="F34" s="55"/>
      <c r="G34" s="55"/>
      <c r="H34" s="55"/>
      <c r="I34" s="55"/>
      <c r="J34" s="55"/>
      <c r="K34" s="55"/>
      <c r="L34" s="55"/>
      <c r="M34" s="55"/>
      <c r="N34" s="55"/>
      <c r="O34" s="55"/>
      <c r="P34" s="56"/>
    </row>
    <row r="35" ht="19.5" customHeight="1">
      <c r="A35" s="27"/>
      <c r="B35" s="71" t="s">
        <v>42</v>
      </c>
    </row>
    <row r="36" ht="21.75" customHeight="1">
      <c r="A36" s="27"/>
    </row>
    <row r="37" ht="18.0" customHeight="1">
      <c r="A37" s="27"/>
      <c r="B37" s="36"/>
      <c r="C37" s="72"/>
      <c r="D37" s="72"/>
      <c r="E37" s="72"/>
      <c r="F37" s="72"/>
      <c r="G37" s="72"/>
      <c r="H37" s="72"/>
      <c r="I37" s="72"/>
      <c r="J37" s="72"/>
      <c r="K37" s="72"/>
      <c r="L37" s="72"/>
      <c r="M37" s="73"/>
      <c r="N37" s="73"/>
      <c r="O37" s="73"/>
      <c r="P37" s="73"/>
    </row>
    <row r="38" ht="12.75" customHeight="1">
      <c r="A38" s="74"/>
      <c r="B38" s="75"/>
      <c r="C38" s="76" t="s">
        <v>43</v>
      </c>
      <c r="D38" s="77"/>
      <c r="E38" s="77"/>
      <c r="F38" s="77"/>
      <c r="G38" s="77"/>
      <c r="H38" s="77"/>
      <c r="I38" s="77"/>
      <c r="J38" s="77"/>
      <c r="K38" s="77"/>
      <c r="L38" s="77"/>
      <c r="M38" s="77"/>
      <c r="N38" s="77"/>
      <c r="O38" s="77"/>
      <c r="P38" s="78"/>
      <c r="Q38" s="74"/>
    </row>
    <row r="39" ht="10.5" customHeight="1">
      <c r="A39" s="74"/>
      <c r="B39" s="79"/>
      <c r="C39" s="80" t="s">
        <v>44</v>
      </c>
      <c r="P39" s="81"/>
      <c r="Q39" s="74"/>
    </row>
    <row r="40" ht="12.0" customHeight="1">
      <c r="A40" s="74"/>
      <c r="B40" s="79"/>
      <c r="C40" s="80" t="s">
        <v>45</v>
      </c>
      <c r="O40" s="82"/>
      <c r="P40" s="81"/>
      <c r="Q40" s="74"/>
    </row>
    <row r="41" ht="12.0" customHeight="1">
      <c r="A41" s="74"/>
      <c r="B41" s="79"/>
      <c r="C41" s="80" t="s">
        <v>46</v>
      </c>
      <c r="P41" s="81"/>
      <c r="Q41" s="74"/>
    </row>
    <row r="42" ht="12.75" customHeight="1">
      <c r="A42" s="74"/>
      <c r="B42" s="79"/>
      <c r="C42" s="80" t="s">
        <v>47</v>
      </c>
      <c r="N42" s="82"/>
      <c r="O42" s="82"/>
      <c r="P42" s="81"/>
      <c r="Q42" s="74"/>
    </row>
    <row r="43" ht="12.75" customHeight="1">
      <c r="A43" s="74"/>
      <c r="B43" s="79"/>
      <c r="C43" s="80" t="s">
        <v>48</v>
      </c>
      <c r="N43" s="82"/>
      <c r="O43" s="82"/>
      <c r="P43" s="81"/>
      <c r="Q43" s="74"/>
    </row>
    <row r="44" ht="11.25" customHeight="1">
      <c r="A44" s="74"/>
      <c r="B44" s="83"/>
      <c r="C44" s="84" t="s">
        <v>49</v>
      </c>
      <c r="D44" s="85"/>
      <c r="E44" s="85"/>
      <c r="F44" s="85"/>
      <c r="G44" s="85"/>
      <c r="H44" s="85"/>
      <c r="I44" s="85"/>
      <c r="J44" s="85"/>
      <c r="K44" s="85"/>
      <c r="L44" s="85"/>
      <c r="M44" s="85"/>
      <c r="N44" s="85"/>
      <c r="O44" s="85"/>
      <c r="P44" s="86"/>
      <c r="Q44" s="74"/>
    </row>
    <row r="45" ht="7.5" customHeight="1">
      <c r="A45" s="74"/>
      <c r="B45" s="74"/>
      <c r="C45" s="74"/>
      <c r="D45" s="74"/>
      <c r="E45" s="74"/>
      <c r="F45" s="74"/>
      <c r="G45" s="74"/>
      <c r="H45" s="74"/>
      <c r="I45" s="74"/>
      <c r="J45" s="74"/>
      <c r="K45" s="74"/>
      <c r="L45" s="74"/>
      <c r="M45" s="74"/>
      <c r="N45" s="74"/>
      <c r="O45" s="74"/>
      <c r="P45" s="74"/>
      <c r="Q45" s="74"/>
    </row>
    <row r="46" ht="13.5" customHeight="1">
      <c r="A46" s="74"/>
      <c r="B46" s="75"/>
      <c r="C46" s="76" t="s">
        <v>50</v>
      </c>
      <c r="D46" s="77"/>
      <c r="E46" s="77"/>
      <c r="F46" s="77"/>
      <c r="G46" s="77"/>
      <c r="H46" s="77"/>
      <c r="I46" s="77"/>
      <c r="J46" s="77"/>
      <c r="K46" s="77"/>
      <c r="L46" s="77"/>
      <c r="M46" s="77"/>
      <c r="N46" s="77"/>
      <c r="O46" s="77"/>
      <c r="P46" s="78"/>
      <c r="Q46" s="74"/>
    </row>
    <row r="47" ht="13.5" customHeight="1">
      <c r="A47" s="74"/>
      <c r="B47" s="79"/>
      <c r="C47" s="82" t="s">
        <v>51</v>
      </c>
      <c r="N47" s="82"/>
      <c r="O47" s="82"/>
      <c r="P47" s="81"/>
      <c r="Q47" s="74"/>
    </row>
    <row r="48" ht="11.25" customHeight="1">
      <c r="A48" s="74"/>
      <c r="B48" s="79"/>
      <c r="C48" s="82" t="s">
        <v>52</v>
      </c>
      <c r="P48" s="81"/>
      <c r="Q48" s="74"/>
    </row>
    <row r="49" ht="11.25" customHeight="1">
      <c r="A49" s="74"/>
      <c r="B49" s="79"/>
      <c r="C49" s="82" t="s">
        <v>53</v>
      </c>
      <c r="N49" s="82"/>
      <c r="O49" s="82"/>
      <c r="P49" s="81"/>
      <c r="Q49" s="74"/>
    </row>
    <row r="50" ht="11.25" customHeight="1">
      <c r="A50" s="74"/>
      <c r="B50" s="83"/>
      <c r="C50" s="87" t="s">
        <v>54</v>
      </c>
      <c r="D50" s="85"/>
      <c r="E50" s="85"/>
      <c r="F50" s="85"/>
      <c r="G50" s="85"/>
      <c r="H50" s="85"/>
      <c r="I50" s="85"/>
      <c r="J50" s="85"/>
      <c r="K50" s="85"/>
      <c r="L50" s="85"/>
      <c r="M50" s="85"/>
      <c r="N50" s="87"/>
      <c r="O50" s="87"/>
      <c r="P50" s="86"/>
      <c r="Q50" s="74"/>
    </row>
    <row r="51" ht="12.0" customHeight="1">
      <c r="A51" s="74"/>
      <c r="B51" s="74"/>
      <c r="C51" s="74"/>
      <c r="D51" s="74"/>
      <c r="E51" s="74"/>
      <c r="F51" s="74"/>
      <c r="G51" s="74"/>
      <c r="H51" s="74"/>
      <c r="I51" s="74"/>
      <c r="J51" s="74"/>
      <c r="K51" s="74"/>
      <c r="L51" s="74"/>
      <c r="M51" s="74"/>
      <c r="N51" s="74"/>
      <c r="O51" s="74"/>
      <c r="P51" s="74"/>
      <c r="Q51" s="74"/>
    </row>
    <row r="52" ht="16.5" customHeight="1">
      <c r="A52" s="88"/>
      <c r="B52" s="89"/>
      <c r="C52" s="90"/>
      <c r="D52" s="90" t="s">
        <v>55</v>
      </c>
      <c r="I52" s="89"/>
      <c r="J52" s="91" t="s">
        <v>56</v>
      </c>
      <c r="L52" s="92" t="s">
        <v>57</v>
      </c>
      <c r="O52" s="92" t="s">
        <v>58</v>
      </c>
      <c r="Q52" s="93"/>
    </row>
    <row r="53" ht="19.5" customHeight="1">
      <c r="A53" s="88"/>
      <c r="B53" s="89"/>
      <c r="C53" s="90"/>
      <c r="I53" s="89"/>
      <c r="Q53" s="9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85">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E12:G13"/>
    <mergeCell ref="E14:G14"/>
    <mergeCell ref="H14:M14"/>
    <mergeCell ref="N14:P14"/>
    <mergeCell ref="N15:P15"/>
    <mergeCell ref="N16:P16"/>
    <mergeCell ref="B21:D21"/>
    <mergeCell ref="E21:G21"/>
    <mergeCell ref="H21:M21"/>
    <mergeCell ref="N21:P21"/>
    <mergeCell ref="B22:D25"/>
    <mergeCell ref="N22:P22"/>
    <mergeCell ref="N23:P23"/>
    <mergeCell ref="H25:M25"/>
    <mergeCell ref="N25:P25"/>
    <mergeCell ref="K26:M26"/>
    <mergeCell ref="N26:P27"/>
    <mergeCell ref="K27:M27"/>
    <mergeCell ref="B30:P30"/>
    <mergeCell ref="B31:G31"/>
    <mergeCell ref="B32:G32"/>
    <mergeCell ref="H32:K32"/>
    <mergeCell ref="L32:P32"/>
    <mergeCell ref="B33:G33"/>
    <mergeCell ref="H33:K33"/>
    <mergeCell ref="L33:P33"/>
    <mergeCell ref="B34:P34"/>
    <mergeCell ref="B35:P36"/>
    <mergeCell ref="C38:O38"/>
    <mergeCell ref="C39:O39"/>
    <mergeCell ref="C40:N40"/>
    <mergeCell ref="C41:O41"/>
    <mergeCell ref="C42:M42"/>
    <mergeCell ref="C43:M43"/>
    <mergeCell ref="B11:D11"/>
    <mergeCell ref="E11:G11"/>
    <mergeCell ref="H11:M11"/>
    <mergeCell ref="N11:P11"/>
    <mergeCell ref="B12:D17"/>
    <mergeCell ref="N12:P12"/>
    <mergeCell ref="N13:P13"/>
    <mergeCell ref="N17:P17"/>
    <mergeCell ref="E15:G17"/>
    <mergeCell ref="H15:M15"/>
    <mergeCell ref="H16:M16"/>
    <mergeCell ref="H17:M17"/>
    <mergeCell ref="K18:M18"/>
    <mergeCell ref="N18:P19"/>
    <mergeCell ref="K19:M19"/>
    <mergeCell ref="H22:M22"/>
    <mergeCell ref="H23:M23"/>
    <mergeCell ref="E22:G23"/>
    <mergeCell ref="E24:G25"/>
    <mergeCell ref="H24:M24"/>
    <mergeCell ref="N24:P24"/>
    <mergeCell ref="H31:K31"/>
    <mergeCell ref="L31:P31"/>
    <mergeCell ref="J52:K53"/>
    <mergeCell ref="L52:N53"/>
    <mergeCell ref="O52:P53"/>
    <mergeCell ref="C44:O44"/>
    <mergeCell ref="C46:O46"/>
    <mergeCell ref="C47:M47"/>
    <mergeCell ref="C48:O48"/>
    <mergeCell ref="C49:M49"/>
    <mergeCell ref="C50:M50"/>
    <mergeCell ref="D52:H53"/>
  </mergeCells>
  <printOptions gridLines="1" horizontalCentered="1"/>
  <pageMargins bottom="0.0" footer="0.0" header="0.0" left="0.0" right="0.0" top="0.0"/>
  <pageSetup fitToHeight="0"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7.75"/>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'HOJA RESÚMEN 2026'!K2</f>
        <v>Cliente:</v>
      </c>
      <c r="Q2" s="4"/>
    </row>
    <row r="3" ht="14.2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8.75" customHeight="1">
      <c r="A5" s="1"/>
      <c r="B5" s="1"/>
      <c r="C5" s="1"/>
      <c r="D5" s="1"/>
      <c r="E5" s="1"/>
      <c r="F5" s="1"/>
      <c r="G5" s="1"/>
      <c r="H5" s="1"/>
      <c r="I5" s="110" t="str">
        <f>Beneficios!I5</f>
        <v>No. Cotización:</v>
      </c>
      <c r="L5" s="203" t="str">
        <f>'Copy of HOJA RESÚMEN 2026'!H8</f>
        <v>E325126IL251</v>
      </c>
      <c r="N5" s="204"/>
      <c r="O5" s="230" t="str">
        <f>'Copy of HOJA RESÚMEN 2026'!O5</f>
        <v>  Fecha: </v>
      </c>
      <c r="P5" s="231">
        <f>'Copy of HOJA RESÚMEN 2026'!P5</f>
        <v>46122</v>
      </c>
    </row>
    <row r="6" ht="32.25" customHeight="1">
      <c r="A6" s="232"/>
      <c r="B6" s="232"/>
      <c r="C6" s="232"/>
      <c r="P6" s="232"/>
      <c r="Q6" s="232"/>
    </row>
    <row r="7" ht="15.75" customHeight="1">
      <c r="A7" s="27"/>
      <c r="B7" s="27"/>
      <c r="C7" s="27"/>
      <c r="E7" s="233"/>
      <c r="F7" s="233"/>
      <c r="G7" s="233"/>
      <c r="H7" s="233"/>
      <c r="I7" s="233"/>
      <c r="J7" s="233"/>
      <c r="K7" s="233"/>
      <c r="L7" s="233"/>
      <c r="M7" s="233"/>
      <c r="N7" s="233"/>
      <c r="O7" s="233"/>
      <c r="P7" s="233"/>
      <c r="Q7" s="233"/>
    </row>
    <row r="8" ht="9.75" customHeight="1">
      <c r="A8" s="27"/>
      <c r="B8" s="27"/>
      <c r="C8" s="27"/>
      <c r="E8" s="233"/>
      <c r="F8" s="233"/>
      <c r="G8" s="233"/>
      <c r="H8" s="233"/>
      <c r="I8" s="233"/>
      <c r="J8" s="233"/>
      <c r="K8" s="233"/>
      <c r="L8" s="233"/>
      <c r="M8" s="233"/>
      <c r="N8" s="233"/>
      <c r="O8" s="233"/>
      <c r="P8" s="233"/>
      <c r="Q8" s="233"/>
    </row>
    <row r="9" ht="22.5" customHeight="1">
      <c r="A9" s="27"/>
      <c r="B9" s="27"/>
      <c r="C9" s="27"/>
      <c r="E9" s="233"/>
      <c r="F9" s="233"/>
      <c r="G9" s="233"/>
      <c r="H9" s="233"/>
      <c r="I9" s="233"/>
      <c r="J9" s="233"/>
      <c r="K9" s="233"/>
      <c r="L9" s="233"/>
      <c r="M9" s="233"/>
      <c r="N9" s="233"/>
      <c r="O9" s="233"/>
      <c r="P9" s="233"/>
      <c r="Q9" s="233"/>
    </row>
    <row r="10">
      <c r="A10" s="27"/>
      <c r="B10" s="27"/>
      <c r="C10" s="234" t="s">
        <v>145</v>
      </c>
      <c r="N10" s="235" t="s">
        <v>146</v>
      </c>
    </row>
    <row r="11" ht="13.5" customHeight="1">
      <c r="A11" s="27"/>
      <c r="B11" s="27"/>
      <c r="C11" s="236"/>
      <c r="D11" s="236"/>
      <c r="E11" s="236"/>
      <c r="F11" s="236"/>
      <c r="G11" s="236"/>
      <c r="H11" s="236"/>
      <c r="I11" s="236"/>
      <c r="J11" s="236"/>
      <c r="K11" s="48"/>
      <c r="L11" s="48"/>
      <c r="M11" s="48"/>
      <c r="N11" s="237"/>
      <c r="O11" s="237"/>
    </row>
    <row r="12" ht="33.75" customHeight="1">
      <c r="A12" s="27"/>
      <c r="B12" s="27"/>
      <c r="C12" s="238" t="s">
        <v>147</v>
      </c>
      <c r="D12" s="239"/>
      <c r="E12" s="239"/>
      <c r="F12" s="239"/>
      <c r="G12" s="239"/>
      <c r="H12" s="239"/>
      <c r="I12" s="239"/>
      <c r="J12" s="239"/>
      <c r="K12" s="239"/>
      <c r="L12" s="239"/>
      <c r="M12" s="239"/>
      <c r="N12" s="239"/>
      <c r="O12" s="240" t="s">
        <v>148</v>
      </c>
      <c r="P12" s="241"/>
      <c r="Q12" s="242"/>
      <c r="R12" s="242"/>
      <c r="S12" s="242"/>
      <c r="T12" s="242"/>
      <c r="U12" s="242"/>
      <c r="V12" s="242"/>
      <c r="W12" s="242"/>
      <c r="X12" s="242"/>
      <c r="Y12" s="242"/>
      <c r="Z12" s="242"/>
    </row>
    <row r="13" ht="33.75" customHeight="1">
      <c r="A13" s="27"/>
      <c r="B13" s="27"/>
      <c r="C13" s="243" t="s">
        <v>149</v>
      </c>
      <c r="D13" s="239"/>
      <c r="E13" s="239"/>
      <c r="F13" s="239"/>
      <c r="G13" s="239"/>
      <c r="H13" s="239"/>
      <c r="I13" s="239"/>
      <c r="J13" s="239"/>
      <c r="K13" s="239"/>
      <c r="L13" s="239"/>
      <c r="M13" s="239"/>
      <c r="N13" s="239"/>
      <c r="O13" s="240" t="s">
        <v>148</v>
      </c>
      <c r="P13" s="241"/>
      <c r="Q13" s="242"/>
      <c r="R13" s="242"/>
      <c r="S13" s="242"/>
      <c r="T13" s="242"/>
      <c r="U13" s="242"/>
      <c r="V13" s="242"/>
      <c r="W13" s="242"/>
      <c r="X13" s="242"/>
      <c r="Y13" s="242"/>
      <c r="Z13" s="242"/>
    </row>
    <row r="14" ht="33.75" customHeight="1">
      <c r="A14" s="27"/>
      <c r="B14" s="27"/>
      <c r="C14" s="244" t="s">
        <v>150</v>
      </c>
      <c r="D14" s="239"/>
      <c r="E14" s="239"/>
      <c r="F14" s="239"/>
      <c r="G14" s="239"/>
      <c r="H14" s="239"/>
      <c r="I14" s="239"/>
      <c r="J14" s="239"/>
      <c r="K14" s="239"/>
      <c r="L14" s="239"/>
      <c r="M14" s="239"/>
      <c r="N14" s="239"/>
      <c r="O14" s="240" t="s">
        <v>148</v>
      </c>
      <c r="P14" s="241"/>
      <c r="Q14" s="242"/>
      <c r="R14" s="242"/>
      <c r="S14" s="242"/>
      <c r="T14" s="242"/>
      <c r="U14" s="242"/>
      <c r="V14" s="242"/>
      <c r="W14" s="242"/>
      <c r="X14" s="242"/>
      <c r="Y14" s="242"/>
      <c r="Z14" s="242"/>
    </row>
    <row r="15" ht="33.75" customHeight="1">
      <c r="A15" s="27"/>
      <c r="B15" s="27"/>
      <c r="C15" s="244" t="s">
        <v>151</v>
      </c>
      <c r="D15" s="239"/>
      <c r="E15" s="239"/>
      <c r="F15" s="239"/>
      <c r="G15" s="239"/>
      <c r="H15" s="239"/>
      <c r="I15" s="239"/>
      <c r="J15" s="239"/>
      <c r="K15" s="239"/>
      <c r="L15" s="239"/>
      <c r="M15" s="239"/>
      <c r="N15" s="239"/>
      <c r="O15" s="240" t="s">
        <v>148</v>
      </c>
      <c r="P15" s="241"/>
      <c r="Q15" s="242"/>
      <c r="R15" s="242"/>
      <c r="S15" s="242"/>
      <c r="T15" s="242"/>
      <c r="U15" s="242"/>
      <c r="V15" s="242"/>
      <c r="W15" s="242"/>
      <c r="X15" s="242"/>
      <c r="Y15" s="242"/>
      <c r="Z15" s="242"/>
    </row>
    <row r="16" ht="33.75" customHeight="1">
      <c r="A16" s="27"/>
      <c r="B16" s="27"/>
      <c r="C16" s="245" t="s">
        <v>152</v>
      </c>
      <c r="D16" s="239"/>
      <c r="E16" s="239"/>
      <c r="F16" s="239"/>
      <c r="G16" s="239"/>
      <c r="H16" s="239"/>
      <c r="I16" s="239"/>
      <c r="J16" s="239"/>
      <c r="K16" s="239"/>
      <c r="L16" s="239"/>
      <c r="M16" s="239"/>
      <c r="N16" s="239"/>
      <c r="O16" s="240" t="s">
        <v>148</v>
      </c>
      <c r="P16" s="241"/>
      <c r="Q16" s="242"/>
      <c r="R16" s="242"/>
      <c r="S16" s="242"/>
      <c r="T16" s="242"/>
      <c r="U16" s="242"/>
      <c r="V16" s="242"/>
      <c r="W16" s="242"/>
      <c r="X16" s="242"/>
      <c r="Y16" s="242"/>
      <c r="Z16" s="242"/>
    </row>
    <row r="17" ht="33.75" customHeight="1">
      <c r="A17" s="27"/>
      <c r="B17" s="27"/>
      <c r="C17" s="245" t="s">
        <v>153</v>
      </c>
      <c r="D17" s="239"/>
      <c r="E17" s="239"/>
      <c r="F17" s="239"/>
      <c r="G17" s="239"/>
      <c r="H17" s="239"/>
      <c r="I17" s="239"/>
      <c r="J17" s="239"/>
      <c r="K17" s="239"/>
      <c r="L17" s="239"/>
      <c r="M17" s="239"/>
      <c r="N17" s="239"/>
      <c r="O17" s="240" t="s">
        <v>148</v>
      </c>
      <c r="P17" s="241"/>
      <c r="Q17" s="242"/>
      <c r="R17" s="242"/>
      <c r="S17" s="242"/>
      <c r="T17" s="242"/>
      <c r="U17" s="242"/>
      <c r="V17" s="242"/>
      <c r="W17" s="242"/>
      <c r="X17" s="242"/>
      <c r="Y17" s="242"/>
      <c r="Z17" s="242"/>
    </row>
    <row r="18" ht="33.75" customHeight="1">
      <c r="A18" s="27"/>
      <c r="B18" s="27"/>
      <c r="C18" s="244" t="s">
        <v>154</v>
      </c>
      <c r="D18" s="239"/>
      <c r="E18" s="239"/>
      <c r="F18" s="239"/>
      <c r="G18" s="239"/>
      <c r="H18" s="239"/>
      <c r="I18" s="239"/>
      <c r="J18" s="239"/>
      <c r="K18" s="239"/>
      <c r="L18" s="239"/>
      <c r="M18" s="239"/>
      <c r="N18" s="239"/>
      <c r="O18" s="240" t="s">
        <v>148</v>
      </c>
      <c r="P18" s="241"/>
      <c r="Q18" s="242"/>
      <c r="R18" s="242"/>
      <c r="S18" s="242"/>
      <c r="T18" s="242"/>
      <c r="U18" s="242"/>
      <c r="V18" s="242"/>
      <c r="W18" s="242"/>
      <c r="X18" s="242"/>
      <c r="Y18" s="242"/>
      <c r="Z18" s="242"/>
    </row>
    <row r="19" ht="33.75" customHeight="1">
      <c r="A19" s="27"/>
      <c r="B19" s="27"/>
      <c r="C19" s="243" t="s">
        <v>155</v>
      </c>
      <c r="D19" s="239"/>
      <c r="E19" s="239"/>
      <c r="F19" s="239"/>
      <c r="G19" s="239"/>
      <c r="H19" s="239"/>
      <c r="I19" s="239"/>
      <c r="J19" s="239"/>
      <c r="K19" s="239"/>
      <c r="L19" s="239"/>
      <c r="M19" s="239"/>
      <c r="N19" s="239"/>
      <c r="O19" s="240" t="s">
        <v>148</v>
      </c>
      <c r="P19" s="241"/>
      <c r="Q19" s="242"/>
      <c r="R19" s="242"/>
      <c r="S19" s="242"/>
      <c r="T19" s="242"/>
      <c r="U19" s="242"/>
      <c r="V19" s="242"/>
      <c r="W19" s="242"/>
      <c r="X19" s="242"/>
      <c r="Y19" s="242"/>
      <c r="Z19" s="242"/>
    </row>
    <row r="20" ht="34.5" customHeight="1">
      <c r="A20" s="27"/>
      <c r="B20" s="27"/>
      <c r="C20" s="246" t="s">
        <v>156</v>
      </c>
      <c r="D20" s="247"/>
      <c r="E20" s="247"/>
      <c r="F20" s="247"/>
      <c r="G20" s="247"/>
      <c r="H20" s="248"/>
      <c r="I20" s="246"/>
      <c r="J20" s="246"/>
      <c r="K20" s="246"/>
      <c r="L20" s="246"/>
      <c r="M20" s="246"/>
      <c r="N20" s="246"/>
      <c r="O20" s="240" t="s">
        <v>148</v>
      </c>
      <c r="P20" s="249"/>
    </row>
    <row r="21" ht="34.5" customHeight="1">
      <c r="A21" s="27"/>
      <c r="B21" s="27"/>
      <c r="C21" s="246" t="s">
        <v>157</v>
      </c>
      <c r="D21" s="247"/>
      <c r="E21" s="247"/>
      <c r="F21" s="247"/>
      <c r="G21" s="247"/>
      <c r="H21" s="248"/>
      <c r="I21" s="246"/>
      <c r="J21" s="246"/>
      <c r="K21" s="246"/>
      <c r="L21" s="246"/>
      <c r="M21" s="246"/>
      <c r="N21" s="246"/>
      <c r="O21" s="240" t="s">
        <v>148</v>
      </c>
      <c r="P21" s="249"/>
    </row>
    <row r="22" ht="34.5" customHeight="1">
      <c r="A22" s="27"/>
      <c r="B22" s="27"/>
      <c r="C22" s="246" t="s">
        <v>158</v>
      </c>
      <c r="D22" s="247"/>
      <c r="E22" s="247"/>
      <c r="F22" s="247"/>
      <c r="G22" s="247"/>
      <c r="H22" s="248"/>
      <c r="I22" s="246"/>
      <c r="J22" s="246"/>
      <c r="K22" s="246"/>
      <c r="L22" s="246"/>
      <c r="M22" s="246"/>
      <c r="N22" s="246"/>
      <c r="O22" s="240" t="s">
        <v>148</v>
      </c>
      <c r="P22" s="249"/>
    </row>
    <row r="23" ht="34.5" customHeight="1">
      <c r="A23" s="27"/>
      <c r="B23" s="27"/>
      <c r="C23" s="246" t="s">
        <v>159</v>
      </c>
      <c r="D23" s="247"/>
      <c r="E23" s="247"/>
      <c r="F23" s="247"/>
      <c r="G23" s="247"/>
      <c r="H23" s="248"/>
      <c r="I23" s="246"/>
      <c r="J23" s="246"/>
      <c r="K23" s="246"/>
      <c r="L23" s="246"/>
      <c r="M23" s="246"/>
      <c r="N23" s="246"/>
      <c r="O23" s="240" t="s">
        <v>148</v>
      </c>
      <c r="P23" s="249"/>
    </row>
    <row r="24" ht="33.75" customHeight="1">
      <c r="A24" s="27"/>
      <c r="B24" s="27"/>
      <c r="C24" s="250" t="s">
        <v>160</v>
      </c>
      <c r="D24" s="239"/>
      <c r="E24" s="239"/>
      <c r="F24" s="239"/>
      <c r="G24" s="239"/>
      <c r="H24" s="239"/>
      <c r="I24" s="239"/>
      <c r="J24" s="239"/>
      <c r="K24" s="239"/>
      <c r="L24" s="239"/>
      <c r="M24" s="239"/>
      <c r="N24" s="239"/>
      <c r="O24" s="240" t="s">
        <v>148</v>
      </c>
      <c r="P24" s="241"/>
      <c r="Q24" s="242"/>
      <c r="R24" s="242"/>
      <c r="S24" s="242"/>
      <c r="T24" s="242"/>
      <c r="U24" s="242"/>
      <c r="V24" s="242"/>
      <c r="W24" s="242"/>
      <c r="X24" s="242"/>
      <c r="Y24" s="242"/>
      <c r="Z24" s="242"/>
    </row>
    <row r="25" ht="33.75" customHeight="1">
      <c r="A25" s="27"/>
      <c r="B25" s="27"/>
      <c r="C25" s="251" t="s">
        <v>161</v>
      </c>
      <c r="D25" s="239"/>
      <c r="E25" s="239"/>
      <c r="F25" s="239"/>
      <c r="G25" s="239"/>
      <c r="H25" s="239"/>
      <c r="I25" s="239"/>
      <c r="J25" s="239"/>
      <c r="K25" s="239"/>
      <c r="L25" s="239"/>
      <c r="M25" s="239"/>
      <c r="N25" s="239"/>
      <c r="O25" s="252" t="s">
        <v>148</v>
      </c>
      <c r="P25" s="249"/>
    </row>
    <row r="26" ht="34.5" customHeight="1">
      <c r="A26" s="27"/>
      <c r="B26" s="27"/>
      <c r="C26" s="249"/>
      <c r="D26" s="237"/>
      <c r="E26" s="237"/>
      <c r="F26" s="237"/>
      <c r="G26" s="237"/>
      <c r="I26" s="249"/>
      <c r="J26" s="249"/>
      <c r="K26" s="249"/>
      <c r="L26" s="249"/>
      <c r="M26" s="249"/>
      <c r="N26" s="249"/>
      <c r="O26" s="252"/>
      <c r="P26" s="249"/>
    </row>
    <row r="27" ht="34.5" customHeight="1">
      <c r="A27" s="27"/>
      <c r="B27" s="27"/>
      <c r="C27" s="249"/>
      <c r="D27" s="237"/>
      <c r="E27" s="237"/>
      <c r="F27" s="237"/>
      <c r="G27" s="237"/>
      <c r="I27" s="249"/>
      <c r="J27" s="249"/>
      <c r="K27" s="249"/>
      <c r="L27" s="249"/>
      <c r="M27" s="249"/>
      <c r="N27" s="249"/>
      <c r="O27" s="252"/>
      <c r="P27" s="249"/>
    </row>
    <row r="28" ht="26.25" customHeight="1">
      <c r="A28" s="27"/>
      <c r="B28" s="27"/>
      <c r="C28" s="48"/>
      <c r="D28" s="249"/>
      <c r="E28" s="249"/>
      <c r="F28" s="249"/>
      <c r="G28" s="249"/>
      <c r="H28" s="249"/>
      <c r="I28" s="253" t="s">
        <v>162</v>
      </c>
      <c r="M28" s="254">
        <f>'Copy of HOJA RESÚMEN 2026'!N12</f>
        <v>9000</v>
      </c>
      <c r="P28" s="249"/>
    </row>
    <row r="29" ht="25.5" customHeight="1">
      <c r="A29" s="27"/>
      <c r="B29" s="27"/>
      <c r="C29" s="48"/>
      <c r="D29" s="249"/>
      <c r="E29" s="249"/>
      <c r="F29" s="249"/>
      <c r="G29" s="249"/>
      <c r="H29" s="249"/>
      <c r="I29" s="255" t="s">
        <v>27</v>
      </c>
      <c r="P29" s="249"/>
    </row>
    <row r="30" ht="27.0" customHeight="1">
      <c r="A30" s="27"/>
      <c r="B30" s="27"/>
      <c r="C30" s="27"/>
      <c r="D30" s="48"/>
      <c r="L30" s="256"/>
      <c r="M30" s="256"/>
      <c r="N30" s="256"/>
      <c r="O30" s="256"/>
      <c r="P30" s="257"/>
      <c r="Q30" s="257"/>
    </row>
    <row r="31" ht="18.0" customHeight="1">
      <c r="A31" s="27"/>
      <c r="B31" s="27"/>
      <c r="C31" s="27"/>
      <c r="D31" s="48"/>
      <c r="L31" s="256"/>
      <c r="M31" s="256"/>
      <c r="N31" s="256"/>
      <c r="O31" s="256"/>
      <c r="P31" s="257"/>
      <c r="Q31" s="257"/>
    </row>
    <row r="32" ht="28.5" customHeight="1">
      <c r="A32" s="27"/>
      <c r="B32" s="27"/>
      <c r="C32" s="27"/>
      <c r="G32" s="258"/>
      <c r="H32" s="259"/>
      <c r="I32" s="259"/>
      <c r="J32" s="259"/>
      <c r="K32" s="259"/>
      <c r="L32" s="259"/>
      <c r="M32" s="259"/>
      <c r="N32" s="259"/>
      <c r="O32" s="259"/>
      <c r="P32" s="259"/>
    </row>
    <row r="33" ht="22.5" customHeight="1">
      <c r="A33" s="260" t="s">
        <v>163</v>
      </c>
    </row>
    <row r="34" ht="23.25" customHeight="1">
      <c r="A34" s="27"/>
      <c r="B34" s="27"/>
      <c r="C34" s="27"/>
      <c r="E34" s="261"/>
      <c r="I34" s="48"/>
      <c r="J34" s="48"/>
      <c r="K34" s="261"/>
      <c r="N34" s="262"/>
      <c r="O34" s="262"/>
    </row>
    <row r="35" ht="16.5" customHeight="1">
      <c r="A35" s="88"/>
      <c r="B35" s="89"/>
      <c r="C35" s="90" t="s">
        <v>164</v>
      </c>
      <c r="H35" s="90"/>
      <c r="I35" s="91" t="s">
        <v>56</v>
      </c>
      <c r="K35" s="263" t="s">
        <v>165</v>
      </c>
      <c r="N35" s="263" t="s">
        <v>58</v>
      </c>
      <c r="P35" s="156" t="s">
        <v>166</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29">
    <mergeCell ref="K2:P2"/>
    <mergeCell ref="K3:P4"/>
    <mergeCell ref="I5:K5"/>
    <mergeCell ref="L5:M5"/>
    <mergeCell ref="P5:Q5"/>
    <mergeCell ref="C6:O6"/>
    <mergeCell ref="N10:O10"/>
    <mergeCell ref="C10:M10"/>
    <mergeCell ref="C12:N12"/>
    <mergeCell ref="C13:N13"/>
    <mergeCell ref="C14:N14"/>
    <mergeCell ref="C15:N15"/>
    <mergeCell ref="C16:N16"/>
    <mergeCell ref="C17:N17"/>
    <mergeCell ref="A33:Q33"/>
    <mergeCell ref="E34:H34"/>
    <mergeCell ref="K34:M34"/>
    <mergeCell ref="C35:G36"/>
    <mergeCell ref="I35:J36"/>
    <mergeCell ref="K35:M36"/>
    <mergeCell ref="N35:O36"/>
    <mergeCell ref="P35:Q36"/>
    <mergeCell ref="C18:N18"/>
    <mergeCell ref="C19:N19"/>
    <mergeCell ref="C24:N24"/>
    <mergeCell ref="C25:N25"/>
    <mergeCell ref="I28:L28"/>
    <mergeCell ref="M28:O29"/>
    <mergeCell ref="I29:L29"/>
  </mergeCells>
  <printOptions gridLines="1" horizontalCentered="1"/>
  <pageMargins bottom="0.0" footer="0.0" header="0.0" left="0.0" right="0.0" top="0.0"/>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'HOJA RESÚMEN 2026'!K2</f>
        <v>Cliente:</v>
      </c>
      <c r="Q2" s="4"/>
    </row>
    <row r="3" ht="14.25" customHeight="1">
      <c r="A3" s="1"/>
      <c r="B3" s="1"/>
      <c r="C3" s="1"/>
      <c r="D3" s="1"/>
      <c r="E3" s="1"/>
      <c r="F3" s="1"/>
      <c r="G3" s="1"/>
      <c r="H3" s="1"/>
      <c r="I3" s="1"/>
      <c r="J3" s="5" t="str">
        <f>'Copy of HOJA RESÚMEN 2026'!K3</f>
        <v>irving lópez</v>
      </c>
      <c r="Q3" s="4"/>
    </row>
    <row r="4" ht="15.75" customHeight="1">
      <c r="A4" s="1"/>
      <c r="B4" s="1"/>
      <c r="C4" s="1"/>
      <c r="D4" s="1"/>
      <c r="E4" s="1"/>
      <c r="F4" s="1"/>
      <c r="G4" s="1"/>
      <c r="H4" s="1"/>
      <c r="I4" s="1"/>
      <c r="Q4" s="4"/>
    </row>
    <row r="5" ht="18.75" customHeight="1">
      <c r="A5" s="1"/>
      <c r="B5" s="1"/>
      <c r="C5" s="1"/>
      <c r="D5" s="1"/>
      <c r="E5" s="1"/>
      <c r="F5" s="1"/>
      <c r="G5" s="1"/>
      <c r="H5" s="1"/>
      <c r="I5" s="110" t="str">
        <f>Beneficios!I5</f>
        <v>No. Cotización:</v>
      </c>
      <c r="L5" s="203" t="str">
        <f>'Copy of HOJA RESÚMEN 2026'!H8</f>
        <v>E325126IL251</v>
      </c>
      <c r="N5" s="204"/>
      <c r="O5" s="264" t="s">
        <v>167</v>
      </c>
      <c r="P5" s="265">
        <f>'Copy of HOJA RESÚMEN 2026'!P5</f>
        <v>46122</v>
      </c>
      <c r="Q5" s="8"/>
    </row>
    <row r="6" ht="32.25" customHeight="1">
      <c r="A6" s="232"/>
      <c r="B6" s="232"/>
      <c r="C6" s="232" t="s">
        <v>108</v>
      </c>
      <c r="P6" s="232"/>
      <c r="Q6" s="232"/>
    </row>
    <row r="7" ht="15.75" customHeight="1">
      <c r="A7" s="27"/>
      <c r="B7" s="27"/>
      <c r="C7" s="27"/>
      <c r="E7" s="233"/>
      <c r="F7" s="233"/>
      <c r="G7" s="233"/>
      <c r="H7" s="233"/>
      <c r="I7" s="233"/>
      <c r="J7" s="233"/>
      <c r="K7" s="233"/>
      <c r="L7" s="233"/>
      <c r="M7" s="233"/>
      <c r="N7" s="233"/>
      <c r="O7" s="233"/>
      <c r="P7" s="233"/>
      <c r="Q7" s="233"/>
    </row>
    <row r="8" ht="9.75" customHeight="1">
      <c r="A8" s="27"/>
      <c r="B8" s="27"/>
      <c r="C8" s="27"/>
      <c r="E8" s="233"/>
      <c r="F8" s="233"/>
      <c r="G8" s="233"/>
      <c r="H8" s="233"/>
      <c r="I8" s="233"/>
      <c r="J8" s="233"/>
      <c r="K8" s="233"/>
      <c r="L8" s="233"/>
      <c r="M8" s="233"/>
      <c r="N8" s="233"/>
      <c r="O8" s="233"/>
      <c r="P8" s="233"/>
      <c r="Q8" s="233"/>
    </row>
    <row r="9" ht="15.75" customHeight="1">
      <c r="A9" s="27"/>
      <c r="B9" s="27"/>
      <c r="C9" s="27"/>
    </row>
    <row r="10" ht="15.75" customHeight="1">
      <c r="A10" s="27"/>
      <c r="B10" s="27"/>
      <c r="C10" s="27"/>
    </row>
    <row r="11">
      <c r="A11" s="27"/>
      <c r="B11" s="27"/>
      <c r="C11" s="266" t="s">
        <v>168</v>
      </c>
      <c r="O11" s="267" t="s">
        <v>146</v>
      </c>
    </row>
    <row r="12" ht="24.0" customHeight="1">
      <c r="A12" s="27"/>
      <c r="B12" s="27"/>
      <c r="C12" s="268" t="s">
        <v>169</v>
      </c>
      <c r="D12" s="239"/>
      <c r="E12" s="239"/>
      <c r="F12" s="239"/>
      <c r="G12" s="239"/>
      <c r="H12" s="239"/>
      <c r="I12" s="239"/>
      <c r="J12" s="239"/>
      <c r="K12" s="239"/>
      <c r="L12" s="239"/>
      <c r="M12" s="239"/>
      <c r="N12" s="239"/>
      <c r="O12" s="269" t="s">
        <v>148</v>
      </c>
    </row>
    <row r="13" ht="33.75" customHeight="1">
      <c r="A13" s="27"/>
      <c r="B13" s="27"/>
      <c r="C13" s="268" t="s">
        <v>170</v>
      </c>
      <c r="D13" s="239"/>
      <c r="E13" s="239"/>
      <c r="F13" s="239"/>
      <c r="G13" s="239"/>
      <c r="H13" s="239"/>
      <c r="I13" s="239"/>
      <c r="J13" s="239"/>
      <c r="K13" s="239"/>
      <c r="L13" s="239"/>
      <c r="M13" s="239"/>
      <c r="N13" s="239"/>
      <c r="O13" s="269" t="s">
        <v>148</v>
      </c>
      <c r="P13" s="241"/>
      <c r="Q13" s="242"/>
      <c r="R13" s="242"/>
      <c r="S13" s="242"/>
      <c r="T13" s="242"/>
      <c r="U13" s="242"/>
      <c r="V13" s="242"/>
      <c r="W13" s="242"/>
      <c r="X13" s="242"/>
      <c r="Y13" s="242"/>
      <c r="Z13" s="242"/>
    </row>
    <row r="14" ht="33.75" customHeight="1">
      <c r="A14" s="27"/>
      <c r="B14" s="27"/>
      <c r="C14" s="268" t="s">
        <v>171</v>
      </c>
      <c r="D14" s="239"/>
      <c r="E14" s="239"/>
      <c r="F14" s="239"/>
      <c r="G14" s="239"/>
      <c r="H14" s="239"/>
      <c r="I14" s="239"/>
      <c r="J14" s="239"/>
      <c r="K14" s="239"/>
      <c r="L14" s="239"/>
      <c r="M14" s="239"/>
      <c r="N14" s="239"/>
      <c r="O14" s="269" t="s">
        <v>148</v>
      </c>
      <c r="P14" s="241"/>
      <c r="Q14" s="242"/>
      <c r="R14" s="242"/>
      <c r="S14" s="242"/>
      <c r="T14" s="242"/>
      <c r="U14" s="242"/>
      <c r="V14" s="242"/>
      <c r="W14" s="242"/>
      <c r="X14" s="242"/>
      <c r="Y14" s="242"/>
      <c r="Z14" s="242"/>
    </row>
    <row r="15" ht="33.75" customHeight="1">
      <c r="A15" s="27"/>
      <c r="B15" s="27"/>
      <c r="C15" s="268" t="s">
        <v>172</v>
      </c>
      <c r="D15" s="239"/>
      <c r="E15" s="239"/>
      <c r="F15" s="239"/>
      <c r="G15" s="239"/>
      <c r="H15" s="239"/>
      <c r="I15" s="239"/>
      <c r="J15" s="239"/>
      <c r="K15" s="239"/>
      <c r="L15" s="239"/>
      <c r="M15" s="239"/>
      <c r="N15" s="239"/>
      <c r="O15" s="269" t="s">
        <v>148</v>
      </c>
      <c r="P15" s="241"/>
      <c r="Q15" s="242"/>
      <c r="R15" s="242"/>
      <c r="S15" s="242"/>
      <c r="T15" s="242"/>
      <c r="U15" s="242"/>
      <c r="V15" s="242"/>
      <c r="W15" s="242"/>
      <c r="X15" s="242"/>
      <c r="Y15" s="242"/>
      <c r="Z15" s="242"/>
    </row>
    <row r="16" ht="33.75" customHeight="1">
      <c r="A16" s="27"/>
      <c r="B16" s="27"/>
      <c r="C16" s="268" t="s">
        <v>173</v>
      </c>
      <c r="D16" s="239"/>
      <c r="E16" s="239"/>
      <c r="F16" s="239"/>
      <c r="G16" s="239"/>
      <c r="H16" s="239"/>
      <c r="I16" s="239"/>
      <c r="J16" s="239"/>
      <c r="K16" s="239"/>
      <c r="L16" s="239"/>
      <c r="M16" s="239"/>
      <c r="N16" s="239"/>
      <c r="O16" s="269" t="s">
        <v>148</v>
      </c>
      <c r="P16" s="241"/>
      <c r="Q16" s="242"/>
      <c r="R16" s="242"/>
      <c r="S16" s="242"/>
      <c r="T16" s="242"/>
      <c r="U16" s="242"/>
      <c r="V16" s="242"/>
      <c r="W16" s="242"/>
      <c r="X16" s="242"/>
      <c r="Y16" s="242"/>
      <c r="Z16" s="242"/>
    </row>
    <row r="17" ht="33.75" customHeight="1">
      <c r="A17" s="27"/>
      <c r="B17" s="27"/>
      <c r="C17" s="268" t="s">
        <v>174</v>
      </c>
      <c r="D17" s="239"/>
      <c r="E17" s="239"/>
      <c r="F17" s="239"/>
      <c r="G17" s="239"/>
      <c r="H17" s="239"/>
      <c r="I17" s="239"/>
      <c r="J17" s="239"/>
      <c r="K17" s="239"/>
      <c r="L17" s="239"/>
      <c r="M17" s="239"/>
      <c r="N17" s="239"/>
      <c r="O17" s="269" t="s">
        <v>148</v>
      </c>
      <c r="P17" s="241"/>
      <c r="Q17" s="242"/>
      <c r="R17" s="242"/>
      <c r="S17" s="242"/>
      <c r="T17" s="242"/>
      <c r="U17" s="242"/>
      <c r="V17" s="242"/>
      <c r="W17" s="242"/>
      <c r="X17" s="242"/>
      <c r="Y17" s="242"/>
      <c r="Z17" s="242"/>
    </row>
    <row r="18" ht="33.75" customHeight="1">
      <c r="A18" s="27"/>
      <c r="B18" s="27"/>
      <c r="C18" s="268" t="s">
        <v>175</v>
      </c>
      <c r="D18" s="239"/>
      <c r="E18" s="239"/>
      <c r="F18" s="239"/>
      <c r="G18" s="239"/>
      <c r="H18" s="239"/>
      <c r="I18" s="239"/>
      <c r="J18" s="239"/>
      <c r="K18" s="239"/>
      <c r="L18" s="239"/>
      <c r="M18" s="239"/>
      <c r="N18" s="239"/>
      <c r="O18" s="269" t="s">
        <v>148</v>
      </c>
      <c r="P18" s="241"/>
      <c r="Q18" s="242"/>
      <c r="R18" s="242"/>
      <c r="S18" s="242"/>
      <c r="T18" s="242"/>
      <c r="U18" s="242"/>
      <c r="V18" s="242"/>
      <c r="W18" s="242"/>
      <c r="X18" s="242"/>
      <c r="Y18" s="242"/>
      <c r="Z18" s="242"/>
    </row>
    <row r="19" ht="33.75" customHeight="1">
      <c r="A19" s="27"/>
      <c r="B19" s="27"/>
      <c r="C19" s="268" t="s">
        <v>176</v>
      </c>
      <c r="D19" s="239"/>
      <c r="E19" s="239"/>
      <c r="F19" s="239"/>
      <c r="G19" s="239"/>
      <c r="H19" s="239"/>
      <c r="I19" s="239"/>
      <c r="J19" s="239"/>
      <c r="K19" s="239"/>
      <c r="L19" s="239"/>
      <c r="M19" s="239"/>
      <c r="N19" s="239"/>
      <c r="O19" s="269" t="s">
        <v>148</v>
      </c>
      <c r="P19" s="241"/>
      <c r="Q19" s="242"/>
      <c r="R19" s="242"/>
      <c r="S19" s="242"/>
      <c r="T19" s="242"/>
      <c r="U19" s="242"/>
      <c r="V19" s="242"/>
      <c r="W19" s="242"/>
      <c r="X19" s="242"/>
      <c r="Y19" s="242"/>
      <c r="Z19" s="242"/>
    </row>
    <row r="20" ht="33.75" customHeight="1">
      <c r="A20" s="27"/>
      <c r="B20" s="27"/>
      <c r="C20" s="268" t="s">
        <v>177</v>
      </c>
      <c r="D20" s="239"/>
      <c r="E20" s="239"/>
      <c r="F20" s="239"/>
      <c r="G20" s="239"/>
      <c r="H20" s="239"/>
      <c r="I20" s="239"/>
      <c r="J20" s="239"/>
      <c r="K20" s="239"/>
      <c r="L20" s="239"/>
      <c r="M20" s="239"/>
      <c r="N20" s="239"/>
      <c r="O20" s="269" t="s">
        <v>148</v>
      </c>
      <c r="P20" s="241"/>
      <c r="Q20" s="242"/>
      <c r="R20" s="242"/>
      <c r="S20" s="242"/>
      <c r="T20" s="242"/>
      <c r="U20" s="242"/>
      <c r="V20" s="242"/>
      <c r="W20" s="242"/>
      <c r="X20" s="242"/>
      <c r="Y20" s="242"/>
      <c r="Z20" s="242"/>
    </row>
    <row r="21" ht="33.75" customHeight="1">
      <c r="A21" s="27"/>
      <c r="B21" s="27"/>
      <c r="C21" s="268" t="s">
        <v>178</v>
      </c>
      <c r="D21" s="239"/>
      <c r="E21" s="239"/>
      <c r="F21" s="239"/>
      <c r="G21" s="239"/>
      <c r="H21" s="239"/>
      <c r="I21" s="239"/>
      <c r="J21" s="239"/>
      <c r="K21" s="239"/>
      <c r="L21" s="239"/>
      <c r="M21" s="239"/>
      <c r="N21" s="239"/>
      <c r="O21" s="269" t="s">
        <v>148</v>
      </c>
      <c r="P21" s="241"/>
      <c r="Q21" s="242"/>
      <c r="R21" s="242"/>
      <c r="S21" s="242"/>
      <c r="T21" s="242"/>
      <c r="U21" s="242"/>
      <c r="V21" s="242"/>
      <c r="W21" s="242"/>
      <c r="X21" s="242"/>
      <c r="Y21" s="242"/>
      <c r="Z21" s="242"/>
    </row>
    <row r="22" ht="39.75" customHeight="1">
      <c r="A22" s="27"/>
      <c r="B22" s="27"/>
      <c r="C22" s="268" t="s">
        <v>179</v>
      </c>
      <c r="D22" s="239"/>
      <c r="E22" s="239"/>
      <c r="F22" s="239"/>
      <c r="G22" s="239"/>
      <c r="H22" s="239"/>
      <c r="I22" s="239"/>
      <c r="J22" s="239"/>
      <c r="K22" s="239"/>
      <c r="L22" s="239"/>
      <c r="M22" s="239"/>
      <c r="N22" s="239"/>
      <c r="O22" s="269" t="s">
        <v>148</v>
      </c>
      <c r="P22" s="249"/>
    </row>
    <row r="23" ht="37.5" customHeight="1">
      <c r="A23" s="27"/>
      <c r="B23" s="27"/>
      <c r="C23" s="268" t="s">
        <v>180</v>
      </c>
      <c r="D23" s="239"/>
      <c r="E23" s="239"/>
      <c r="F23" s="239"/>
      <c r="G23" s="239"/>
      <c r="H23" s="239"/>
      <c r="I23" s="239"/>
      <c r="J23" s="239"/>
      <c r="K23" s="239"/>
      <c r="L23" s="239"/>
      <c r="M23" s="239"/>
      <c r="N23" s="270"/>
      <c r="O23" s="269" t="s">
        <v>148</v>
      </c>
      <c r="P23" s="249"/>
    </row>
    <row r="24" ht="35.25" customHeight="1">
      <c r="A24" s="27"/>
      <c r="B24" s="27"/>
      <c r="C24" s="268" t="s">
        <v>181</v>
      </c>
      <c r="D24" s="239"/>
      <c r="E24" s="239"/>
      <c r="F24" s="239"/>
      <c r="G24" s="239"/>
      <c r="H24" s="239"/>
      <c r="I24" s="239"/>
      <c r="J24" s="239"/>
      <c r="K24" s="239"/>
      <c r="L24" s="239"/>
      <c r="M24" s="239"/>
      <c r="N24" s="239"/>
      <c r="O24" s="269" t="s">
        <v>148</v>
      </c>
      <c r="P24" s="249"/>
    </row>
    <row r="25" ht="39.75" customHeight="1">
      <c r="A25" s="27"/>
      <c r="B25" s="27"/>
      <c r="C25" s="48"/>
      <c r="D25" s="249"/>
      <c r="E25" s="249"/>
      <c r="F25" s="249"/>
      <c r="G25" s="249"/>
      <c r="H25" s="249"/>
      <c r="I25" s="249"/>
      <c r="J25" s="249"/>
      <c r="K25" s="249"/>
      <c r="L25" s="249"/>
      <c r="M25" s="249"/>
      <c r="N25" s="249"/>
      <c r="O25" s="249"/>
      <c r="P25" s="249"/>
    </row>
    <row r="26" ht="12.75" customHeight="1">
      <c r="A26" s="27"/>
      <c r="B26" s="27"/>
      <c r="C26" s="48"/>
      <c r="D26" s="249"/>
      <c r="E26" s="249"/>
      <c r="F26" s="249"/>
      <c r="G26" s="249"/>
      <c r="H26" s="249"/>
      <c r="I26" s="271" t="s">
        <v>182</v>
      </c>
      <c r="M26" s="272">
        <v>1500.0</v>
      </c>
      <c r="P26" s="249"/>
    </row>
    <row r="27" ht="13.5" customHeight="1">
      <c r="A27" s="27"/>
      <c r="B27" s="27"/>
      <c r="C27" s="27"/>
      <c r="D27" s="48"/>
      <c r="E27" s="48"/>
      <c r="F27" s="48"/>
      <c r="G27" s="48"/>
      <c r="H27" s="48"/>
    </row>
    <row r="28" ht="18.0" customHeight="1">
      <c r="A28" s="27"/>
      <c r="B28" s="27"/>
      <c r="C28" s="27"/>
      <c r="D28" s="48"/>
      <c r="J28" s="273" t="s">
        <v>27</v>
      </c>
      <c r="P28" s="257"/>
      <c r="Q28" s="257"/>
    </row>
    <row r="29" ht="18.0" customHeight="1">
      <c r="A29" s="27"/>
      <c r="B29" s="27"/>
      <c r="C29" s="27"/>
      <c r="D29" s="48"/>
      <c r="L29" s="256"/>
      <c r="M29" s="256"/>
      <c r="N29" s="256"/>
      <c r="O29" s="256"/>
      <c r="P29" s="257"/>
      <c r="Q29" s="257"/>
    </row>
    <row r="30" ht="18.0" customHeight="1">
      <c r="A30" s="27"/>
      <c r="B30" s="27"/>
      <c r="C30" s="27"/>
      <c r="D30" s="48"/>
      <c r="L30" s="256"/>
      <c r="M30" s="256"/>
      <c r="N30" s="256"/>
      <c r="O30" s="256"/>
      <c r="P30" s="257"/>
      <c r="Q30" s="257"/>
    </row>
    <row r="31" ht="18.0" customHeight="1">
      <c r="A31" s="27"/>
      <c r="B31" s="27"/>
      <c r="C31" s="27"/>
      <c r="D31" s="48"/>
      <c r="L31" s="256"/>
      <c r="M31" s="256"/>
      <c r="N31" s="256"/>
      <c r="O31" s="256"/>
      <c r="P31" s="257"/>
      <c r="Q31" s="257"/>
    </row>
    <row r="32" ht="18.0" customHeight="1">
      <c r="A32" s="27"/>
      <c r="B32" s="27"/>
      <c r="C32" s="27"/>
      <c r="D32" s="48"/>
      <c r="L32" s="256"/>
      <c r="M32" s="256"/>
      <c r="N32" s="256"/>
      <c r="O32" s="256"/>
      <c r="P32" s="257"/>
      <c r="Q32" s="257"/>
    </row>
    <row r="33" ht="46.5" customHeight="1">
      <c r="A33" s="27"/>
      <c r="B33" s="27"/>
      <c r="C33" s="27"/>
      <c r="G33" s="258"/>
      <c r="H33" s="259"/>
      <c r="I33" s="259"/>
      <c r="J33" s="259"/>
      <c r="K33" s="259"/>
      <c r="L33" s="259"/>
      <c r="M33" s="259"/>
      <c r="N33" s="259"/>
      <c r="O33" s="259"/>
      <c r="P33" s="259"/>
    </row>
    <row r="34" ht="51.0" customHeight="1">
      <c r="A34" s="27"/>
      <c r="B34" s="27"/>
      <c r="C34" s="27"/>
      <c r="G34" s="258"/>
      <c r="H34" s="259"/>
      <c r="I34" s="259"/>
      <c r="J34" s="259"/>
      <c r="K34" s="259"/>
      <c r="L34" s="259"/>
      <c r="M34" s="259"/>
      <c r="N34" s="259"/>
      <c r="O34" s="259"/>
      <c r="P34" s="259"/>
    </row>
    <row r="35" ht="22.5" customHeight="1">
      <c r="A35" s="260" t="s">
        <v>183</v>
      </c>
    </row>
    <row r="36" ht="23.25" customHeight="1">
      <c r="A36" s="27"/>
      <c r="B36" s="27"/>
      <c r="C36" s="27"/>
      <c r="E36" s="261"/>
      <c r="I36" s="48"/>
      <c r="J36" s="48"/>
      <c r="K36" s="261"/>
      <c r="N36" s="262"/>
      <c r="O36" s="262"/>
    </row>
    <row r="37" ht="16.5" customHeight="1">
      <c r="A37" s="88"/>
      <c r="B37" s="89"/>
      <c r="C37" s="90" t="s">
        <v>184</v>
      </c>
      <c r="H37" s="90"/>
      <c r="I37" s="91" t="s">
        <v>56</v>
      </c>
      <c r="K37" s="92" t="s">
        <v>165</v>
      </c>
      <c r="N37" s="263" t="s">
        <v>58</v>
      </c>
      <c r="P37" s="156" t="s">
        <v>185</v>
      </c>
    </row>
    <row r="38" ht="19.5" customHeight="1">
      <c r="A38" s="88"/>
      <c r="B38" s="89"/>
      <c r="H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0">
    <mergeCell ref="K2:P2"/>
    <mergeCell ref="J3:P4"/>
    <mergeCell ref="I5:K5"/>
    <mergeCell ref="L5:M5"/>
    <mergeCell ref="C6:O6"/>
    <mergeCell ref="C11:N11"/>
    <mergeCell ref="C12:N12"/>
    <mergeCell ref="C13:N13"/>
    <mergeCell ref="C14:N14"/>
    <mergeCell ref="C15:N15"/>
    <mergeCell ref="C16:N16"/>
    <mergeCell ref="C17:N17"/>
    <mergeCell ref="C18:N18"/>
    <mergeCell ref="C19:N19"/>
    <mergeCell ref="C20:N20"/>
    <mergeCell ref="C21:N21"/>
    <mergeCell ref="C22:N22"/>
    <mergeCell ref="C23:M23"/>
    <mergeCell ref="C24:N24"/>
    <mergeCell ref="I26:L27"/>
    <mergeCell ref="M26:O28"/>
    <mergeCell ref="N37:O38"/>
    <mergeCell ref="P37:Q38"/>
    <mergeCell ref="J28:L28"/>
    <mergeCell ref="A35:Q35"/>
    <mergeCell ref="E36:H36"/>
    <mergeCell ref="K36:M36"/>
    <mergeCell ref="C37:G38"/>
    <mergeCell ref="I37:J38"/>
    <mergeCell ref="K37:M38"/>
  </mergeCells>
  <printOptions gridLines="1" horizontalCentered="1"/>
  <pageMargins bottom="0.0" footer="0.0" header="0.0" left="0.0" right="0.0" top="0.0"/>
  <pageSetup fitToHeight="0"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'HOJA RESÚMEN 2026'!K2</f>
        <v>Cliente:</v>
      </c>
      <c r="Q2" s="4"/>
    </row>
    <row r="3" ht="14.2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8.75" customHeight="1">
      <c r="A5" s="1"/>
      <c r="B5" s="1"/>
      <c r="C5" s="1"/>
      <c r="D5" s="1"/>
      <c r="E5" s="1"/>
      <c r="F5" s="1"/>
      <c r="G5" s="1"/>
      <c r="H5" s="1"/>
      <c r="I5" s="110" t="str">
        <f>'Copy of HOJA RESÚMEN 2026'!F8</f>
        <v>No. Cotización:</v>
      </c>
      <c r="L5" s="203" t="str">
        <f>'Copy of HOJA RESÚMEN 2026'!H8</f>
        <v>E325126IL251</v>
      </c>
      <c r="N5" s="3"/>
      <c r="O5" s="264" t="str">
        <f>'Copy of HOJA RESÚMEN 2026'!O5</f>
        <v>  Fecha: </v>
      </c>
      <c r="P5" s="265">
        <f>'Copy of HOJA RESÚMEN 2026'!P5</f>
        <v>46122</v>
      </c>
      <c r="Q5" s="8"/>
    </row>
    <row r="6" ht="32.25" customHeight="1">
      <c r="A6" s="232"/>
      <c r="B6" s="232"/>
      <c r="C6" s="232" t="s">
        <v>108</v>
      </c>
      <c r="P6" s="232"/>
      <c r="Q6" s="232"/>
    </row>
    <row r="7" ht="15.75" customHeight="1">
      <c r="A7" s="27"/>
      <c r="B7" s="27"/>
      <c r="C7" s="27"/>
    </row>
    <row r="8">
      <c r="A8" s="27"/>
      <c r="B8" s="27"/>
      <c r="C8" s="234" t="s">
        <v>186</v>
      </c>
      <c r="N8" s="235" t="s">
        <v>146</v>
      </c>
    </row>
    <row r="9" ht="13.5" customHeight="1">
      <c r="A9" s="27"/>
      <c r="B9" s="27"/>
      <c r="C9" s="236"/>
      <c r="D9" s="236"/>
      <c r="E9" s="236"/>
      <c r="F9" s="236"/>
      <c r="G9" s="236"/>
      <c r="H9" s="236"/>
      <c r="I9" s="236"/>
      <c r="J9" s="236"/>
      <c r="K9" s="48"/>
      <c r="L9" s="48"/>
      <c r="M9" s="48"/>
      <c r="N9" s="237"/>
      <c r="O9" s="237"/>
    </row>
    <row r="10" ht="30.0" customHeight="1">
      <c r="A10" s="27"/>
      <c r="B10" s="27"/>
      <c r="C10" s="48"/>
      <c r="D10" s="246" t="s">
        <v>187</v>
      </c>
      <c r="E10" s="239"/>
      <c r="F10" s="239"/>
      <c r="G10" s="239"/>
      <c r="H10" s="239"/>
      <c r="I10" s="239"/>
      <c r="J10" s="239"/>
      <c r="K10" s="239"/>
      <c r="L10" s="239"/>
      <c r="M10" s="239"/>
      <c r="N10" s="239"/>
      <c r="O10" s="274" t="s">
        <v>148</v>
      </c>
    </row>
    <row r="11" ht="30.0" customHeight="1">
      <c r="A11" s="27"/>
      <c r="B11" s="27"/>
      <c r="C11" s="48"/>
      <c r="D11" s="275" t="s">
        <v>188</v>
      </c>
      <c r="E11" s="239"/>
      <c r="F11" s="239"/>
      <c r="G11" s="239"/>
      <c r="H11" s="239"/>
      <c r="I11" s="239"/>
      <c r="J11" s="239"/>
      <c r="K11" s="239"/>
      <c r="L11" s="239"/>
      <c r="M11" s="239"/>
      <c r="N11" s="239"/>
      <c r="O11" s="276" t="s">
        <v>148</v>
      </c>
    </row>
    <row r="12" ht="30.0" customHeight="1">
      <c r="A12" s="27"/>
      <c r="B12" s="27"/>
      <c r="C12" s="48"/>
      <c r="D12" s="275" t="s">
        <v>189</v>
      </c>
      <c r="E12" s="239"/>
      <c r="F12" s="239"/>
      <c r="G12" s="239"/>
      <c r="H12" s="239"/>
      <c r="I12" s="239"/>
      <c r="J12" s="239"/>
      <c r="K12" s="239"/>
      <c r="L12" s="239"/>
      <c r="M12" s="239"/>
      <c r="N12" s="239"/>
      <c r="O12" s="276" t="s">
        <v>148</v>
      </c>
    </row>
    <row r="13" ht="30.0" customHeight="1">
      <c r="A13" s="27"/>
      <c r="B13" s="27"/>
      <c r="C13" s="48"/>
      <c r="D13" s="246" t="s">
        <v>190</v>
      </c>
      <c r="E13" s="239"/>
      <c r="F13" s="239"/>
      <c r="G13" s="239"/>
      <c r="H13" s="239"/>
      <c r="I13" s="239"/>
      <c r="J13" s="239"/>
      <c r="K13" s="239"/>
      <c r="L13" s="239"/>
      <c r="M13" s="239"/>
      <c r="N13" s="239"/>
      <c r="O13" s="274" t="s">
        <v>148</v>
      </c>
    </row>
    <row r="14" ht="30.0" customHeight="1">
      <c r="A14" s="27"/>
      <c r="B14" s="27"/>
      <c r="C14" s="48"/>
      <c r="D14" s="275" t="s">
        <v>191</v>
      </c>
      <c r="E14" s="277"/>
      <c r="F14" s="277"/>
      <c r="G14" s="277"/>
      <c r="H14" s="277"/>
      <c r="I14" s="277"/>
      <c r="J14" s="277"/>
      <c r="K14" s="277"/>
      <c r="L14" s="277"/>
      <c r="M14" s="277"/>
      <c r="N14" s="277"/>
      <c r="O14" s="274" t="s">
        <v>148</v>
      </c>
    </row>
    <row r="15" ht="30.0" customHeight="1">
      <c r="A15" s="27"/>
      <c r="B15" s="27"/>
      <c r="C15" s="48"/>
      <c r="D15" s="246" t="s">
        <v>192</v>
      </c>
      <c r="E15" s="239"/>
      <c r="F15" s="239"/>
      <c r="G15" s="239"/>
      <c r="H15" s="239"/>
      <c r="I15" s="239"/>
      <c r="J15" s="239"/>
      <c r="K15" s="239"/>
      <c r="L15" s="239"/>
      <c r="M15" s="239"/>
      <c r="N15" s="239"/>
      <c r="O15" s="274" t="s">
        <v>148</v>
      </c>
    </row>
    <row r="16" ht="30.0" customHeight="1">
      <c r="A16" s="27"/>
      <c r="B16" s="27"/>
      <c r="C16" s="48"/>
      <c r="D16" s="278" t="s">
        <v>193</v>
      </c>
      <c r="E16" s="279"/>
      <c r="F16" s="279"/>
      <c r="G16" s="279"/>
      <c r="H16" s="279"/>
      <c r="I16" s="279"/>
      <c r="J16" s="279"/>
      <c r="K16" s="279"/>
      <c r="L16" s="279"/>
      <c r="M16" s="279"/>
      <c r="N16" s="279"/>
      <c r="O16" s="274" t="s">
        <v>148</v>
      </c>
    </row>
    <row r="17" ht="30.0" customHeight="1">
      <c r="A17" s="27"/>
      <c r="B17" s="27"/>
      <c r="C17" s="48"/>
      <c r="D17" s="246" t="s">
        <v>194</v>
      </c>
      <c r="E17" s="239"/>
      <c r="F17" s="239"/>
      <c r="G17" s="239"/>
      <c r="H17" s="239"/>
      <c r="I17" s="239"/>
      <c r="J17" s="239"/>
      <c r="K17" s="239"/>
      <c r="L17" s="239"/>
      <c r="M17" s="239"/>
      <c r="N17" s="239"/>
      <c r="O17" s="274" t="s">
        <v>148</v>
      </c>
    </row>
    <row r="18" ht="30.0" customHeight="1">
      <c r="A18" s="27"/>
      <c r="B18" s="27"/>
      <c r="C18" s="48"/>
      <c r="D18" s="246" t="s">
        <v>195</v>
      </c>
      <c r="E18" s="239"/>
      <c r="F18" s="239"/>
      <c r="G18" s="239"/>
      <c r="H18" s="239"/>
      <c r="I18" s="239"/>
      <c r="J18" s="239"/>
      <c r="K18" s="239"/>
      <c r="L18" s="239"/>
      <c r="M18" s="239"/>
      <c r="N18" s="239"/>
      <c r="O18" s="274" t="s">
        <v>148</v>
      </c>
    </row>
    <row r="19" ht="30.0" customHeight="1">
      <c r="A19" s="27"/>
      <c r="B19" s="27"/>
      <c r="C19" s="48"/>
      <c r="D19" s="246" t="s">
        <v>196</v>
      </c>
      <c r="E19" s="251"/>
      <c r="F19" s="251"/>
      <c r="G19" s="251"/>
      <c r="H19" s="251"/>
      <c r="I19" s="251"/>
      <c r="J19" s="251"/>
      <c r="K19" s="251"/>
      <c r="L19" s="251"/>
      <c r="M19" s="251"/>
      <c r="N19" s="251"/>
      <c r="O19" s="274" t="s">
        <v>148</v>
      </c>
    </row>
    <row r="20" ht="30.0" customHeight="1">
      <c r="A20" s="27"/>
      <c r="B20" s="27"/>
      <c r="C20" s="48"/>
      <c r="D20" s="246" t="s">
        <v>197</v>
      </c>
      <c r="E20" s="251"/>
      <c r="F20" s="251"/>
      <c r="G20" s="251"/>
      <c r="H20" s="251"/>
      <c r="I20" s="251"/>
      <c r="J20" s="251"/>
      <c r="K20" s="251"/>
      <c r="L20" s="251"/>
      <c r="M20" s="251"/>
      <c r="N20" s="251"/>
      <c r="O20" s="274" t="s">
        <v>148</v>
      </c>
    </row>
    <row r="21" ht="30.0" customHeight="1">
      <c r="A21" s="27"/>
      <c r="B21" s="27"/>
      <c r="C21" s="48"/>
      <c r="D21" s="246" t="s">
        <v>198</v>
      </c>
      <c r="E21" s="239"/>
      <c r="F21" s="239"/>
      <c r="G21" s="239"/>
      <c r="H21" s="239"/>
      <c r="I21" s="239"/>
      <c r="J21" s="239"/>
      <c r="K21" s="239"/>
      <c r="L21" s="239"/>
      <c r="M21" s="239"/>
      <c r="N21" s="239"/>
      <c r="O21" s="274" t="s">
        <v>148</v>
      </c>
    </row>
    <row r="22" ht="30.0" customHeight="1">
      <c r="A22" s="27"/>
      <c r="B22" s="27"/>
      <c r="C22" s="48"/>
      <c r="D22" s="246" t="s">
        <v>199</v>
      </c>
      <c r="E22" s="239"/>
      <c r="F22" s="239"/>
      <c r="G22" s="239"/>
      <c r="H22" s="239"/>
      <c r="I22" s="239"/>
      <c r="J22" s="239"/>
      <c r="K22" s="239"/>
      <c r="L22" s="239"/>
      <c r="M22" s="239"/>
      <c r="N22" s="239"/>
      <c r="O22" s="274" t="s">
        <v>148</v>
      </c>
    </row>
    <row r="23" ht="30.0" customHeight="1">
      <c r="A23" s="27"/>
      <c r="B23" s="27"/>
      <c r="C23" s="236"/>
      <c r="D23" s="246" t="s">
        <v>200</v>
      </c>
      <c r="E23" s="239"/>
      <c r="F23" s="239"/>
      <c r="G23" s="239"/>
      <c r="H23" s="239"/>
      <c r="I23" s="239"/>
      <c r="J23" s="239"/>
      <c r="K23" s="239"/>
      <c r="L23" s="239"/>
      <c r="M23" s="239"/>
      <c r="N23" s="239"/>
      <c r="O23" s="274" t="s">
        <v>148</v>
      </c>
    </row>
    <row r="24" ht="30.0" customHeight="1">
      <c r="A24" s="27"/>
      <c r="B24" s="27"/>
      <c r="C24" s="236"/>
      <c r="D24" s="246" t="s">
        <v>161</v>
      </c>
      <c r="E24" s="239"/>
      <c r="F24" s="239"/>
      <c r="G24" s="239"/>
      <c r="H24" s="239"/>
      <c r="I24" s="239"/>
      <c r="J24" s="239"/>
      <c r="K24" s="239"/>
      <c r="L24" s="239"/>
      <c r="M24" s="239"/>
      <c r="N24" s="239"/>
      <c r="O24" s="274" t="s">
        <v>148</v>
      </c>
    </row>
    <row r="25" ht="15.75" customHeight="1">
      <c r="A25" s="27"/>
      <c r="B25" s="27"/>
      <c r="C25" s="236"/>
      <c r="D25" s="236"/>
      <c r="E25" s="236"/>
      <c r="F25" s="236"/>
      <c r="G25" s="236"/>
      <c r="H25" s="236"/>
      <c r="I25" s="236"/>
      <c r="J25" s="236"/>
      <c r="K25" s="48"/>
      <c r="L25" s="48"/>
      <c r="M25" s="48"/>
      <c r="N25" s="48"/>
      <c r="O25" s="48"/>
    </row>
    <row r="26" ht="15.75" customHeight="1">
      <c r="A26" s="27"/>
      <c r="B26" s="27"/>
      <c r="C26" s="236"/>
      <c r="D26" s="236"/>
      <c r="E26" s="236"/>
      <c r="F26" s="236"/>
      <c r="G26" s="236"/>
      <c r="H26" s="236"/>
      <c r="I26" s="236"/>
      <c r="J26" s="271" t="s">
        <v>182</v>
      </c>
      <c r="N26" s="272">
        <f>'Copy of HOJA RESÚMEN 2026'!N12</f>
        <v>9000</v>
      </c>
    </row>
    <row r="27" ht="13.5" customHeight="1">
      <c r="A27" s="27"/>
      <c r="B27" s="27"/>
      <c r="C27" s="236"/>
      <c r="D27" s="236"/>
      <c r="E27" s="236"/>
      <c r="F27" s="236"/>
      <c r="G27" s="236"/>
      <c r="H27" s="236"/>
      <c r="I27" s="236"/>
    </row>
    <row r="28" ht="15.75" customHeight="1">
      <c r="A28" s="27"/>
      <c r="B28" s="27"/>
      <c r="C28" s="48"/>
      <c r="K28" s="273" t="s">
        <v>27</v>
      </c>
    </row>
    <row r="29" ht="21.75" customHeight="1">
      <c r="A29" s="27"/>
      <c r="B29" s="27"/>
      <c r="C29" s="27"/>
      <c r="D29" s="48"/>
      <c r="E29" s="48"/>
    </row>
    <row r="30" ht="12.0" customHeight="1">
      <c r="A30" s="27"/>
      <c r="B30" s="27"/>
      <c r="C30" s="27"/>
      <c r="D30" s="48"/>
      <c r="E30" s="48"/>
      <c r="Q30" s="280"/>
    </row>
    <row r="31" ht="13.5" customHeight="1">
      <c r="A31" s="27"/>
      <c r="B31" s="27"/>
      <c r="C31" s="27"/>
      <c r="D31" s="48"/>
      <c r="E31" s="48"/>
      <c r="F31" s="48"/>
      <c r="G31" s="48"/>
      <c r="H31" s="48"/>
      <c r="I31" s="48"/>
      <c r="J31" s="48"/>
      <c r="K31" s="48"/>
      <c r="L31" s="48"/>
    </row>
    <row r="32" ht="18.0" customHeight="1">
      <c r="A32" s="27"/>
      <c r="B32" s="27"/>
      <c r="C32" s="27"/>
      <c r="D32" s="48"/>
      <c r="L32" s="256"/>
      <c r="M32" s="256"/>
      <c r="N32" s="256"/>
      <c r="O32" s="256"/>
      <c r="P32" s="257"/>
      <c r="Q32" s="257"/>
    </row>
    <row r="33" ht="18.0" customHeight="1">
      <c r="A33" s="27"/>
      <c r="B33" s="27"/>
      <c r="C33" s="27"/>
      <c r="D33" s="48"/>
      <c r="L33" s="256"/>
      <c r="M33" s="256"/>
      <c r="N33" s="256"/>
      <c r="O33" s="256"/>
      <c r="P33" s="257"/>
      <c r="Q33" s="257"/>
    </row>
    <row r="34" ht="63.75" customHeight="1">
      <c r="A34" s="27"/>
      <c r="B34" s="27"/>
      <c r="C34" s="27"/>
      <c r="D34" s="48"/>
      <c r="L34" s="256"/>
      <c r="M34" s="256"/>
      <c r="N34" s="256"/>
      <c r="O34" s="256"/>
      <c r="P34" s="257"/>
      <c r="Q34" s="257"/>
    </row>
    <row r="35" ht="87.0" customHeight="1">
      <c r="A35" s="260" t="s">
        <v>201</v>
      </c>
    </row>
    <row r="36" ht="23.25" customHeight="1">
      <c r="A36" s="27"/>
      <c r="B36" s="27"/>
      <c r="C36" s="27"/>
      <c r="E36" s="261"/>
      <c r="I36" s="48"/>
      <c r="J36" s="48"/>
      <c r="K36" s="261"/>
      <c r="N36" s="262"/>
      <c r="O36" s="262"/>
    </row>
    <row r="37" ht="16.5" customHeight="1">
      <c r="A37" s="88"/>
      <c r="B37" s="89"/>
      <c r="C37" s="90" t="s">
        <v>202</v>
      </c>
      <c r="H37" s="90"/>
      <c r="I37" s="91" t="s">
        <v>56</v>
      </c>
      <c r="K37" s="92" t="s">
        <v>165</v>
      </c>
      <c r="N37" s="92" t="s">
        <v>58</v>
      </c>
      <c r="P37" s="156" t="s">
        <v>203</v>
      </c>
    </row>
    <row r="38" ht="19.5" customHeight="1">
      <c r="A38" s="88"/>
      <c r="B38" s="89"/>
      <c r="H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0">
    <mergeCell ref="K2:P2"/>
    <mergeCell ref="K3:P4"/>
    <mergeCell ref="I5:K5"/>
    <mergeCell ref="L5:M5"/>
    <mergeCell ref="C6:O6"/>
    <mergeCell ref="C8:M8"/>
    <mergeCell ref="N8:O8"/>
    <mergeCell ref="D10:N10"/>
    <mergeCell ref="D11:N11"/>
    <mergeCell ref="D12:N12"/>
    <mergeCell ref="D13:N13"/>
    <mergeCell ref="D15:N15"/>
    <mergeCell ref="D16:N16"/>
    <mergeCell ref="D17:N17"/>
    <mergeCell ref="D18:N18"/>
    <mergeCell ref="D21:N21"/>
    <mergeCell ref="D22:N22"/>
    <mergeCell ref="D23:N23"/>
    <mergeCell ref="D24:N24"/>
    <mergeCell ref="J26:M27"/>
    <mergeCell ref="N26:P28"/>
    <mergeCell ref="N37:O38"/>
    <mergeCell ref="P37:Q38"/>
    <mergeCell ref="K28:M28"/>
    <mergeCell ref="A35:Q35"/>
    <mergeCell ref="E36:H36"/>
    <mergeCell ref="K36:M36"/>
    <mergeCell ref="C37:G38"/>
    <mergeCell ref="I37:J38"/>
    <mergeCell ref="K37:M38"/>
  </mergeCells>
  <printOptions gridLines="1" horizontalCentered="1"/>
  <pageMargins bottom="0.0" footer="0.0" header="0.0" left="0.0" right="0.0" top="0.0"/>
  <pageSetup fitToHeight="0"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5" width="6.63"/>
    <col customWidth="1" min="6" max="6" width="9.0"/>
    <col customWidth="1" min="7" max="7" width="16.38"/>
    <col customWidth="1" min="8" max="8" width="9.13"/>
    <col customWidth="1" min="9" max="9" width="4.13"/>
    <col customWidth="1" min="10" max="10" width="10.75"/>
    <col customWidth="1" min="11" max="11" width="8.13"/>
    <col customWidth="1" min="12" max="12" width="7.13"/>
    <col customWidth="1" min="13" max="13" width="8.63"/>
    <col customWidth="1" min="14" max="14" width="10.38"/>
    <col customWidth="1" min="15" max="15" width="9.88"/>
    <col customWidth="1" min="16" max="16" width="5.88"/>
    <col customWidth="1" min="17" max="17" width="5.38"/>
    <col customWidth="1" min="18" max="24" width="14.38"/>
  </cols>
  <sheetData>
    <row r="1" ht="15.75" customHeight="1">
      <c r="A1" s="1"/>
      <c r="B1" s="1"/>
      <c r="C1" s="1"/>
      <c r="D1" s="1"/>
      <c r="E1" s="1"/>
      <c r="F1" s="1"/>
      <c r="G1" s="1"/>
      <c r="H1" s="1"/>
      <c r="I1" s="1"/>
      <c r="J1" s="1"/>
      <c r="K1" s="1"/>
      <c r="L1" s="1"/>
      <c r="M1" s="1"/>
      <c r="N1" s="1"/>
      <c r="O1" s="2"/>
      <c r="P1" s="2"/>
      <c r="Q1" s="2"/>
    </row>
    <row r="2" ht="15.75" customHeight="1">
      <c r="A2" s="1"/>
      <c r="B2" s="1"/>
      <c r="C2" s="1"/>
      <c r="D2" s="1"/>
      <c r="E2" s="1"/>
      <c r="F2" s="1"/>
      <c r="G2" s="1"/>
      <c r="H2" s="1"/>
      <c r="I2" s="110" t="str">
        <f>'Auditoria Sitio Web'!K2</f>
        <v>Cliente:</v>
      </c>
      <c r="P2" s="2"/>
      <c r="Q2" s="2"/>
    </row>
    <row r="3" ht="14.25" customHeight="1">
      <c r="A3" s="1"/>
      <c r="B3" s="1"/>
      <c r="C3" s="1"/>
      <c r="D3" s="1"/>
      <c r="E3" s="1"/>
      <c r="F3" s="1"/>
      <c r="G3" s="1"/>
      <c r="H3" s="1"/>
      <c r="I3" s="5" t="str">
        <f>'Copy of HOJA RESÚMEN 2026'!K3</f>
        <v>irving lópez</v>
      </c>
      <c r="P3" s="2"/>
      <c r="Q3" s="2"/>
    </row>
    <row r="4" ht="15.75" customHeight="1">
      <c r="A4" s="1"/>
      <c r="B4" s="1"/>
      <c r="C4" s="1"/>
      <c r="D4" s="1"/>
      <c r="E4" s="1"/>
      <c r="F4" s="1"/>
      <c r="G4" s="1"/>
      <c r="H4" s="1"/>
      <c r="P4" s="2"/>
      <c r="Q4" s="2"/>
    </row>
    <row r="5" ht="18.75" customHeight="1">
      <c r="A5" s="1"/>
      <c r="B5" s="1"/>
      <c r="C5" s="1"/>
      <c r="D5" s="1"/>
      <c r="E5" s="1"/>
      <c r="F5" s="1"/>
      <c r="G5" s="1"/>
      <c r="H5" s="1"/>
      <c r="I5" s="110" t="str">
        <f>'Copy of HOJA RESÚMEN 2026'!F8</f>
        <v>No. Cotización:</v>
      </c>
      <c r="L5" s="203" t="str">
        <f>'Copy of HOJA RESÚMEN 2026'!H8</f>
        <v>E325126IL251</v>
      </c>
      <c r="N5" s="264" t="s">
        <v>204</v>
      </c>
      <c r="O5" s="281">
        <f>'Copy of HOJA RESÚMEN 2026'!P5</f>
        <v>46122</v>
      </c>
      <c r="P5" s="2"/>
      <c r="Q5" s="2"/>
    </row>
    <row r="6" ht="32.25" customHeight="1">
      <c r="A6" s="232"/>
      <c r="B6" s="232" t="s">
        <v>108</v>
      </c>
      <c r="N6" s="232"/>
      <c r="O6" s="232"/>
      <c r="P6" s="232"/>
      <c r="Q6" s="232"/>
    </row>
    <row r="7" ht="15.75" customHeight="1">
      <c r="A7" s="27"/>
      <c r="B7" s="27"/>
      <c r="D7" s="233"/>
      <c r="E7" s="233"/>
      <c r="F7" s="233"/>
      <c r="G7" s="233"/>
      <c r="H7" s="233"/>
      <c r="I7" s="233"/>
      <c r="J7" s="233"/>
      <c r="K7" s="233"/>
      <c r="L7" s="233"/>
      <c r="M7" s="233"/>
      <c r="N7" s="233"/>
      <c r="O7" s="233"/>
    </row>
    <row r="8" ht="9.75" customHeight="1">
      <c r="A8" s="27"/>
      <c r="B8" s="27"/>
      <c r="D8" s="233"/>
      <c r="E8" s="233"/>
      <c r="F8" s="233"/>
      <c r="G8" s="233"/>
      <c r="H8" s="233"/>
      <c r="I8" s="233"/>
      <c r="J8" s="233"/>
      <c r="K8" s="233"/>
      <c r="L8" s="233"/>
      <c r="M8" s="233"/>
      <c r="N8" s="233"/>
      <c r="O8" s="233"/>
    </row>
    <row r="9" ht="15.75" customHeight="1">
      <c r="A9" s="27"/>
      <c r="B9" s="27"/>
      <c r="D9" s="233"/>
      <c r="E9" s="233"/>
      <c r="F9" s="233"/>
      <c r="G9" s="233"/>
      <c r="H9" s="233"/>
      <c r="I9" s="233"/>
      <c r="J9" s="233"/>
      <c r="K9" s="233"/>
      <c r="L9" s="233"/>
      <c r="M9" s="233"/>
      <c r="N9" s="233"/>
      <c r="O9" s="233"/>
    </row>
    <row r="10" ht="15.75" customHeight="1">
      <c r="A10" s="27"/>
      <c r="B10" s="27"/>
    </row>
    <row r="11" ht="27.0" customHeight="1">
      <c r="A11" s="27"/>
      <c r="B11" s="234"/>
      <c r="C11" s="234"/>
      <c r="D11" s="234"/>
      <c r="E11" s="234"/>
      <c r="F11" s="234"/>
      <c r="G11" s="234"/>
      <c r="H11" s="234"/>
      <c r="I11" s="234"/>
      <c r="J11" s="234"/>
      <c r="K11" s="234"/>
      <c r="L11" s="234"/>
      <c r="M11" s="234"/>
      <c r="N11" s="234"/>
    </row>
    <row r="12" ht="13.5" customHeight="1">
      <c r="A12" s="27"/>
      <c r="B12" s="234"/>
      <c r="C12" s="234"/>
      <c r="D12" s="234"/>
      <c r="E12" s="234"/>
      <c r="F12" s="234"/>
      <c r="G12" s="234"/>
      <c r="H12" s="234"/>
      <c r="I12" s="234"/>
      <c r="J12" s="234"/>
      <c r="K12" s="234"/>
      <c r="L12" s="234"/>
      <c r="M12" s="234"/>
      <c r="N12" s="234"/>
    </row>
    <row r="13" ht="26.25" customHeight="1">
      <c r="A13" s="27"/>
      <c r="B13" s="282" t="s">
        <v>205</v>
      </c>
      <c r="L13" s="283" t="s">
        <v>146</v>
      </c>
      <c r="N13" s="174"/>
    </row>
    <row r="14" ht="13.5" customHeight="1">
      <c r="A14" s="27"/>
      <c r="B14" s="284"/>
      <c r="C14" s="284"/>
      <c r="D14" s="284"/>
      <c r="E14" s="284"/>
      <c r="F14" s="284"/>
      <c r="G14" s="284"/>
      <c r="H14" s="284"/>
      <c r="I14" s="284"/>
      <c r="J14" s="284"/>
      <c r="K14" s="174"/>
      <c r="L14" s="237"/>
      <c r="M14" s="237"/>
      <c r="N14" s="174"/>
    </row>
    <row r="15" ht="30.0" customHeight="1">
      <c r="A15" s="27"/>
      <c r="B15" s="174"/>
      <c r="C15" s="285" t="s">
        <v>206</v>
      </c>
      <c r="D15" s="239"/>
      <c r="E15" s="239"/>
      <c r="F15" s="239"/>
      <c r="G15" s="239"/>
      <c r="H15" s="286" t="s">
        <v>148</v>
      </c>
      <c r="I15" s="285" t="s">
        <v>207</v>
      </c>
      <c r="J15" s="239"/>
      <c r="K15" s="239"/>
      <c r="L15" s="239"/>
      <c r="M15" s="239"/>
      <c r="N15" s="287" t="s">
        <v>148</v>
      </c>
    </row>
    <row r="16" ht="30.0" customHeight="1">
      <c r="A16" s="27"/>
      <c r="B16" s="174"/>
      <c r="C16" s="288" t="s">
        <v>208</v>
      </c>
      <c r="D16" s="239"/>
      <c r="E16" s="239"/>
      <c r="F16" s="239"/>
      <c r="G16" s="239"/>
      <c r="H16" s="289" t="s">
        <v>148</v>
      </c>
      <c r="I16" s="288" t="s">
        <v>209</v>
      </c>
      <c r="J16" s="239"/>
      <c r="K16" s="239"/>
      <c r="L16" s="239"/>
      <c r="M16" s="239"/>
      <c r="N16" s="287" t="s">
        <v>148</v>
      </c>
    </row>
    <row r="17" ht="30.0" customHeight="1">
      <c r="A17" s="27"/>
      <c r="B17" s="174"/>
      <c r="C17" s="288" t="s">
        <v>210</v>
      </c>
      <c r="D17" s="239"/>
      <c r="E17" s="239"/>
      <c r="F17" s="239"/>
      <c r="G17" s="239"/>
      <c r="H17" s="289" t="s">
        <v>148</v>
      </c>
      <c r="I17" s="288" t="s">
        <v>211</v>
      </c>
      <c r="J17" s="239"/>
      <c r="K17" s="239"/>
      <c r="L17" s="239"/>
      <c r="M17" s="239"/>
      <c r="N17" s="287" t="s">
        <v>148</v>
      </c>
    </row>
    <row r="18" ht="30.0" customHeight="1">
      <c r="A18" s="27"/>
      <c r="B18" s="174"/>
      <c r="C18" s="288" t="s">
        <v>212</v>
      </c>
      <c r="D18" s="239"/>
      <c r="E18" s="239"/>
      <c r="F18" s="239"/>
      <c r="G18" s="239"/>
      <c r="H18" s="289" t="s">
        <v>148</v>
      </c>
      <c r="I18" s="288" t="s">
        <v>213</v>
      </c>
      <c r="J18" s="239"/>
      <c r="K18" s="239"/>
      <c r="L18" s="239"/>
      <c r="M18" s="239"/>
      <c r="N18" s="287" t="s">
        <v>148</v>
      </c>
    </row>
    <row r="19" ht="30.0" customHeight="1">
      <c r="A19" s="27"/>
      <c r="B19" s="174"/>
      <c r="C19" s="285" t="s">
        <v>214</v>
      </c>
      <c r="D19" s="239"/>
      <c r="E19" s="239"/>
      <c r="F19" s="239"/>
      <c r="G19" s="239"/>
      <c r="H19" s="286" t="s">
        <v>148</v>
      </c>
      <c r="I19" s="285" t="s">
        <v>215</v>
      </c>
      <c r="J19" s="239"/>
      <c r="K19" s="239"/>
      <c r="L19" s="239"/>
      <c r="M19" s="239"/>
      <c r="N19" s="274" t="s">
        <v>148</v>
      </c>
    </row>
    <row r="20" ht="30.0" customHeight="1">
      <c r="A20" s="27"/>
      <c r="B20" s="174"/>
      <c r="C20" s="288" t="s">
        <v>216</v>
      </c>
      <c r="D20" s="239"/>
      <c r="E20" s="239"/>
      <c r="F20" s="239"/>
      <c r="G20" s="239"/>
      <c r="H20" s="289" t="s">
        <v>148</v>
      </c>
      <c r="I20" s="290" t="s">
        <v>217</v>
      </c>
      <c r="J20" s="239"/>
      <c r="K20" s="239"/>
      <c r="L20" s="239"/>
      <c r="M20" s="239"/>
      <c r="N20" s="269" t="s">
        <v>148</v>
      </c>
    </row>
    <row r="21" ht="30.0" customHeight="1">
      <c r="A21" s="27"/>
      <c r="B21" s="174"/>
      <c r="C21" s="291" t="s">
        <v>218</v>
      </c>
      <c r="D21" s="292"/>
      <c r="E21" s="292"/>
      <c r="F21" s="292"/>
      <c r="G21" s="292"/>
      <c r="H21" s="289" t="s">
        <v>148</v>
      </c>
      <c r="I21" s="285" t="s">
        <v>219</v>
      </c>
      <c r="J21" s="239"/>
      <c r="K21" s="239"/>
      <c r="L21" s="239"/>
      <c r="M21" s="239"/>
      <c r="N21" s="274" t="s">
        <v>148</v>
      </c>
    </row>
    <row r="22" ht="30.0" customHeight="1">
      <c r="A22" s="27"/>
      <c r="B22" s="174"/>
      <c r="C22" s="285" t="s">
        <v>220</v>
      </c>
      <c r="D22" s="239"/>
      <c r="E22" s="239"/>
      <c r="F22" s="239"/>
      <c r="G22" s="239"/>
      <c r="H22" s="286" t="s">
        <v>148</v>
      </c>
      <c r="I22" s="285" t="s">
        <v>221</v>
      </c>
      <c r="J22" s="239"/>
      <c r="K22" s="239"/>
      <c r="L22" s="239"/>
      <c r="M22" s="239"/>
      <c r="N22" s="274" t="s">
        <v>148</v>
      </c>
    </row>
    <row r="23" ht="30.0" customHeight="1">
      <c r="A23" s="27"/>
      <c r="B23" s="174"/>
      <c r="C23" s="285" t="s">
        <v>222</v>
      </c>
      <c r="D23" s="239"/>
      <c r="E23" s="239"/>
      <c r="F23" s="239"/>
      <c r="G23" s="239"/>
      <c r="H23" s="286" t="s">
        <v>148</v>
      </c>
      <c r="I23" s="285" t="s">
        <v>223</v>
      </c>
      <c r="J23" s="239"/>
      <c r="K23" s="239"/>
      <c r="L23" s="239"/>
      <c r="M23" s="239"/>
      <c r="N23" s="274" t="s">
        <v>148</v>
      </c>
    </row>
    <row r="24" ht="30.0" customHeight="1">
      <c r="A24" s="27"/>
      <c r="B24" s="174"/>
      <c r="C24" s="285" t="s">
        <v>224</v>
      </c>
      <c r="D24" s="239"/>
      <c r="E24" s="239"/>
      <c r="F24" s="239"/>
      <c r="G24" s="239"/>
      <c r="H24" s="286" t="s">
        <v>148</v>
      </c>
      <c r="I24" s="285" t="s">
        <v>225</v>
      </c>
      <c r="J24" s="239"/>
      <c r="K24" s="239"/>
      <c r="L24" s="239"/>
      <c r="M24" s="239"/>
      <c r="N24" s="274" t="s">
        <v>148</v>
      </c>
    </row>
    <row r="25" ht="30.0" customHeight="1">
      <c r="A25" s="27"/>
      <c r="B25" s="174"/>
      <c r="C25" s="285" t="s">
        <v>226</v>
      </c>
      <c r="D25" s="239"/>
      <c r="E25" s="239"/>
      <c r="F25" s="239"/>
      <c r="G25" s="239"/>
      <c r="H25" s="286" t="s">
        <v>148</v>
      </c>
      <c r="I25" s="293" t="s">
        <v>227</v>
      </c>
      <c r="J25" s="239"/>
      <c r="K25" s="239"/>
      <c r="L25" s="239"/>
      <c r="M25" s="239"/>
      <c r="N25" s="274" t="s">
        <v>148</v>
      </c>
    </row>
    <row r="26" ht="30.0" customHeight="1">
      <c r="A26" s="27"/>
      <c r="B26" s="174"/>
      <c r="C26" s="294" t="s">
        <v>228</v>
      </c>
      <c r="D26" s="239"/>
      <c r="E26" s="239"/>
      <c r="F26" s="239"/>
      <c r="G26" s="239"/>
      <c r="H26" s="286" t="s">
        <v>148</v>
      </c>
      <c r="I26" s="295" t="s">
        <v>229</v>
      </c>
      <c r="J26" s="296"/>
      <c r="K26" s="296"/>
      <c r="L26" s="296"/>
      <c r="M26" s="296"/>
      <c r="N26" s="297" t="s">
        <v>148</v>
      </c>
    </row>
    <row r="27" ht="30.0" customHeight="1">
      <c r="A27" s="27"/>
      <c r="B27" s="174"/>
      <c r="C27" s="291" t="s">
        <v>230</v>
      </c>
      <c r="D27" s="296"/>
      <c r="E27" s="296"/>
      <c r="F27" s="296"/>
      <c r="G27" s="296"/>
      <c r="H27" s="286" t="s">
        <v>148</v>
      </c>
      <c r="I27" s="298" t="s">
        <v>154</v>
      </c>
      <c r="J27" s="239"/>
      <c r="K27" s="239"/>
      <c r="L27" s="239"/>
      <c r="M27" s="239"/>
      <c r="N27" s="297" t="s">
        <v>148</v>
      </c>
    </row>
    <row r="28" ht="30.0" customHeight="1">
      <c r="A28" s="27"/>
      <c r="B28" s="174"/>
      <c r="C28" s="291" t="s">
        <v>231</v>
      </c>
      <c r="D28" s="296"/>
      <c r="E28" s="296"/>
      <c r="F28" s="296"/>
      <c r="G28" s="296"/>
      <c r="H28" s="299" t="s">
        <v>148</v>
      </c>
      <c r="I28" s="298" t="s">
        <v>156</v>
      </c>
      <c r="J28" s="239"/>
      <c r="K28" s="239"/>
      <c r="L28" s="239"/>
      <c r="M28" s="239"/>
      <c r="N28" s="297" t="s">
        <v>148</v>
      </c>
    </row>
    <row r="29" ht="30.0" customHeight="1">
      <c r="A29" s="27"/>
      <c r="B29" s="284"/>
      <c r="C29" s="300" t="s">
        <v>150</v>
      </c>
      <c r="D29" s="239"/>
      <c r="E29" s="239"/>
      <c r="F29" s="239"/>
      <c r="G29" s="239"/>
      <c r="H29" s="297" t="s">
        <v>148</v>
      </c>
      <c r="I29" s="301" t="s">
        <v>157</v>
      </c>
      <c r="J29" s="239"/>
      <c r="K29" s="239"/>
      <c r="L29" s="239"/>
      <c r="M29" s="239"/>
      <c r="N29" s="297" t="s">
        <v>148</v>
      </c>
    </row>
    <row r="30" ht="30.0" customHeight="1">
      <c r="A30" s="27"/>
      <c r="B30" s="284"/>
      <c r="C30" s="301" t="s">
        <v>153</v>
      </c>
      <c r="D30" s="239"/>
      <c r="E30" s="239"/>
      <c r="F30" s="239"/>
      <c r="G30" s="239"/>
      <c r="H30" s="297" t="s">
        <v>148</v>
      </c>
      <c r="I30" s="301" t="s">
        <v>159</v>
      </c>
      <c r="J30" s="247"/>
      <c r="K30" s="247"/>
      <c r="L30" s="247"/>
      <c r="M30" s="247"/>
      <c r="N30" s="297" t="s">
        <v>148</v>
      </c>
    </row>
    <row r="31" ht="30.0" customHeight="1">
      <c r="A31" s="27"/>
      <c r="B31" s="284"/>
      <c r="C31" s="295" t="s">
        <v>160</v>
      </c>
      <c r="D31" s="302"/>
      <c r="E31" s="302"/>
      <c r="F31" s="302"/>
      <c r="G31" s="302"/>
      <c r="H31" s="297" t="s">
        <v>148</v>
      </c>
      <c r="I31" s="295" t="s">
        <v>161</v>
      </c>
      <c r="J31" s="239"/>
      <c r="K31" s="239"/>
      <c r="L31" s="239"/>
      <c r="M31" s="239"/>
      <c r="N31" s="297" t="s">
        <v>148</v>
      </c>
    </row>
    <row r="32" ht="18.0" customHeight="1">
      <c r="A32" s="27"/>
      <c r="B32" s="303"/>
      <c r="C32" s="303"/>
      <c r="D32" s="303"/>
      <c r="E32" s="304"/>
      <c r="F32" s="304"/>
      <c r="G32" s="304"/>
      <c r="H32" s="304"/>
      <c r="I32" s="305"/>
      <c r="J32" s="305"/>
      <c r="K32" s="305"/>
      <c r="O32" s="280"/>
    </row>
    <row r="33" ht="36.0" customHeight="1">
      <c r="A33" s="27"/>
      <c r="B33" s="27"/>
      <c r="C33" s="48"/>
      <c r="J33" s="256"/>
      <c r="K33" s="256"/>
      <c r="L33" s="256"/>
      <c r="M33" s="256"/>
      <c r="N33" s="257"/>
      <c r="O33" s="257"/>
    </row>
    <row r="34" ht="18.0" customHeight="1">
      <c r="A34" s="27"/>
      <c r="B34" s="27"/>
      <c r="C34" s="48"/>
      <c r="J34" s="256"/>
      <c r="K34" s="256"/>
      <c r="L34" s="306" t="str">
        <f>'Copy of HOJA RESÚMEN 2026'!N13</f>
        <v/>
      </c>
      <c r="O34" s="257"/>
    </row>
    <row r="35" ht="18.0" customHeight="1">
      <c r="A35" s="27"/>
      <c r="B35" s="27"/>
      <c r="C35" s="48"/>
      <c r="I35" s="307" t="s">
        <v>27</v>
      </c>
      <c r="O35" s="257"/>
    </row>
    <row r="36" ht="17.25" customHeight="1">
      <c r="A36" s="27"/>
      <c r="B36" s="27"/>
      <c r="C36" s="48"/>
      <c r="J36" s="256"/>
      <c r="K36" s="256"/>
      <c r="O36" s="257"/>
    </row>
    <row r="37" ht="106.5" customHeight="1">
      <c r="A37" s="27"/>
      <c r="B37" s="27"/>
      <c r="C37" s="48"/>
      <c r="J37" s="256"/>
      <c r="K37" s="256"/>
      <c r="L37" s="256"/>
      <c r="M37" s="256"/>
      <c r="N37" s="257"/>
      <c r="O37" s="257"/>
    </row>
    <row r="38" ht="18.0" customHeight="1">
      <c r="A38" s="27"/>
      <c r="B38" s="27"/>
      <c r="C38" s="48"/>
      <c r="J38" s="256"/>
      <c r="K38" s="256"/>
      <c r="L38" s="256"/>
      <c r="M38" s="256"/>
      <c r="N38" s="257"/>
      <c r="O38" s="257"/>
    </row>
    <row r="39" ht="22.5" customHeight="1">
      <c r="A39" s="260" t="s">
        <v>232</v>
      </c>
    </row>
    <row r="40" ht="23.25" customHeight="1">
      <c r="A40" s="27"/>
      <c r="B40" s="27"/>
      <c r="D40" s="261"/>
      <c r="H40" s="48"/>
      <c r="I40" s="261"/>
      <c r="L40" s="262"/>
      <c r="M40" s="262"/>
    </row>
    <row r="41" ht="16.5" customHeight="1">
      <c r="A41" s="88"/>
      <c r="B41" s="89"/>
      <c r="C41" s="90" t="s">
        <v>233</v>
      </c>
      <c r="H41" s="90"/>
      <c r="I41" s="91" t="s">
        <v>56</v>
      </c>
      <c r="K41" s="92" t="s">
        <v>57</v>
      </c>
      <c r="N41" s="92" t="s">
        <v>58</v>
      </c>
      <c r="P41" s="156" t="s">
        <v>234</v>
      </c>
    </row>
    <row r="42" ht="19.5" customHeight="1">
      <c r="A42" s="88"/>
      <c r="B42" s="89"/>
      <c r="H42" s="90"/>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mergeCells count="45">
    <mergeCell ref="I2:O2"/>
    <mergeCell ref="I3:O4"/>
    <mergeCell ref="I5:K5"/>
    <mergeCell ref="L5:M5"/>
    <mergeCell ref="B6:M6"/>
    <mergeCell ref="B13:K13"/>
    <mergeCell ref="L13:M13"/>
    <mergeCell ref="C15:G15"/>
    <mergeCell ref="I15:M15"/>
    <mergeCell ref="C16:G16"/>
    <mergeCell ref="I16:M16"/>
    <mergeCell ref="C17:G17"/>
    <mergeCell ref="I17:M17"/>
    <mergeCell ref="I18:M18"/>
    <mergeCell ref="I19:M19"/>
    <mergeCell ref="I20:M20"/>
    <mergeCell ref="I21:M21"/>
    <mergeCell ref="I22:M22"/>
    <mergeCell ref="I23:M23"/>
    <mergeCell ref="I24:M24"/>
    <mergeCell ref="I25:M25"/>
    <mergeCell ref="C26:G26"/>
    <mergeCell ref="C29:G29"/>
    <mergeCell ref="C30:G30"/>
    <mergeCell ref="C18:G18"/>
    <mergeCell ref="C19:G19"/>
    <mergeCell ref="C20:G20"/>
    <mergeCell ref="C22:G22"/>
    <mergeCell ref="C23:G23"/>
    <mergeCell ref="C24:G24"/>
    <mergeCell ref="C25:G25"/>
    <mergeCell ref="D40:G40"/>
    <mergeCell ref="I40:K40"/>
    <mergeCell ref="C41:G42"/>
    <mergeCell ref="I41:J42"/>
    <mergeCell ref="K41:M42"/>
    <mergeCell ref="N41:O42"/>
    <mergeCell ref="P41:Q42"/>
    <mergeCell ref="I27:M27"/>
    <mergeCell ref="I28:M28"/>
    <mergeCell ref="I29:M29"/>
    <mergeCell ref="I31:M31"/>
    <mergeCell ref="L34:N36"/>
    <mergeCell ref="I35:K35"/>
    <mergeCell ref="A39:O39"/>
  </mergeCells>
  <printOptions gridLines="1" horizontalCentered="1"/>
  <pageMargins bottom="0.0" footer="0.0" header="0.0" left="0.0" right="0.0" top="0.0"/>
  <pageSetup fitToHeight="0"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Beneficios!K3</f>
        <v>irving lópez</v>
      </c>
      <c r="Q3" s="4"/>
    </row>
    <row r="4" ht="15.75" customHeight="1">
      <c r="A4" s="1"/>
      <c r="B4" s="1"/>
      <c r="C4" s="1"/>
      <c r="D4" s="1"/>
      <c r="E4" s="1"/>
      <c r="F4" s="1"/>
      <c r="G4" s="1"/>
      <c r="H4" s="1"/>
      <c r="I4" s="1"/>
      <c r="J4" s="1"/>
      <c r="Q4" s="4"/>
    </row>
    <row r="5" ht="15.75" customHeight="1">
      <c r="A5" s="1"/>
      <c r="B5" s="1"/>
      <c r="C5" s="1"/>
      <c r="D5" s="1"/>
      <c r="E5" s="1"/>
      <c r="F5" s="1"/>
      <c r="G5" s="1"/>
      <c r="H5" s="2"/>
      <c r="I5" s="110" t="str">
        <f>'Copy of HOJA RESÚMEN 2026'!F8</f>
        <v>No. Cotización:</v>
      </c>
      <c r="L5" s="203" t="str">
        <f>'Copy of HOJA RESÚMEN 2026'!H8</f>
        <v>E325126IL251</v>
      </c>
      <c r="N5" s="1"/>
      <c r="O5" s="264" t="s">
        <v>235</v>
      </c>
      <c r="P5" s="265">
        <f>'Auditoria de Google y Metas Ads'!P5</f>
        <v>46122</v>
      </c>
      <c r="Q5" s="8"/>
    </row>
    <row r="6" ht="29.25" customHeight="1">
      <c r="A6" s="232"/>
      <c r="B6" s="232"/>
      <c r="C6" s="232" t="s">
        <v>23</v>
      </c>
      <c r="P6" s="232"/>
      <c r="Q6" s="232"/>
    </row>
    <row r="7" ht="42.75" customHeight="1">
      <c r="A7" s="308"/>
      <c r="B7" s="308"/>
      <c r="C7" s="308"/>
    </row>
    <row r="8" ht="45.75" customHeight="1">
      <c r="A8" s="308"/>
      <c r="B8" s="308"/>
      <c r="C8" s="309" t="s">
        <v>236</v>
      </c>
      <c r="J8" s="310"/>
      <c r="K8" s="310"/>
      <c r="L8" s="310"/>
      <c r="M8" s="235" t="s">
        <v>146</v>
      </c>
    </row>
    <row r="9" ht="53.25" customHeight="1">
      <c r="A9" s="308"/>
      <c r="B9" s="308"/>
      <c r="C9" s="275" t="s">
        <v>237</v>
      </c>
      <c r="D9" s="239"/>
      <c r="E9" s="239"/>
      <c r="F9" s="239"/>
      <c r="G9" s="239"/>
      <c r="H9" s="239"/>
      <c r="I9" s="239"/>
      <c r="J9" s="239"/>
      <c r="K9" s="239"/>
      <c r="L9" s="239"/>
      <c r="M9" s="239"/>
      <c r="N9" s="239"/>
      <c r="O9" s="239"/>
      <c r="P9" s="303" t="s">
        <v>148</v>
      </c>
    </row>
    <row r="10" ht="33.75" customHeight="1">
      <c r="A10" s="308"/>
      <c r="B10" s="308"/>
      <c r="C10" s="311" t="s">
        <v>238</v>
      </c>
      <c r="D10" s="279"/>
      <c r="E10" s="279"/>
      <c r="F10" s="279"/>
      <c r="G10" s="279"/>
      <c r="H10" s="279"/>
      <c r="I10" s="279"/>
      <c r="J10" s="279"/>
      <c r="K10" s="279"/>
      <c r="L10" s="279"/>
      <c r="M10" s="279"/>
      <c r="N10" s="312"/>
      <c r="O10" s="313"/>
      <c r="P10" s="303" t="s">
        <v>148</v>
      </c>
    </row>
    <row r="11" ht="33.75" customHeight="1">
      <c r="A11" s="308"/>
      <c r="B11" s="308"/>
      <c r="C11" s="275" t="s">
        <v>239</v>
      </c>
      <c r="D11" s="239"/>
      <c r="E11" s="239"/>
      <c r="F11" s="239"/>
      <c r="G11" s="239"/>
      <c r="H11" s="239"/>
      <c r="I11" s="239"/>
      <c r="J11" s="239"/>
      <c r="K11" s="239"/>
      <c r="L11" s="239"/>
      <c r="M11" s="239"/>
      <c r="N11" s="239"/>
      <c r="O11" s="239"/>
      <c r="P11" s="303"/>
    </row>
    <row r="12" ht="33.75" customHeight="1">
      <c r="A12" s="308"/>
      <c r="B12" s="308"/>
      <c r="C12" s="314" t="s">
        <v>240</v>
      </c>
      <c r="D12" s="239"/>
      <c r="E12" s="239"/>
      <c r="F12" s="239"/>
      <c r="G12" s="239"/>
      <c r="H12" s="239"/>
      <c r="I12" s="239"/>
      <c r="J12" s="239"/>
      <c r="K12" s="239"/>
      <c r="L12" s="239"/>
      <c r="M12" s="239"/>
      <c r="N12" s="239"/>
      <c r="O12" s="239"/>
      <c r="P12" s="303" t="s">
        <v>148</v>
      </c>
    </row>
    <row r="13" ht="33.75" customHeight="1">
      <c r="A13" s="308"/>
      <c r="B13" s="308"/>
      <c r="C13" s="314" t="s">
        <v>241</v>
      </c>
      <c r="D13" s="239"/>
      <c r="E13" s="239"/>
      <c r="F13" s="239"/>
      <c r="G13" s="239"/>
      <c r="H13" s="239"/>
      <c r="I13" s="239"/>
      <c r="J13" s="239"/>
      <c r="K13" s="239"/>
      <c r="L13" s="239"/>
      <c r="M13" s="239"/>
      <c r="N13" s="239"/>
      <c r="O13" s="239"/>
      <c r="P13" s="303" t="s">
        <v>148</v>
      </c>
    </row>
    <row r="14" ht="33.75" customHeight="1">
      <c r="A14" s="308"/>
      <c r="B14" s="308"/>
      <c r="C14" s="315" t="s">
        <v>242</v>
      </c>
      <c r="D14" s="239"/>
      <c r="E14" s="239"/>
      <c r="F14" s="239"/>
      <c r="G14" s="239"/>
      <c r="H14" s="239"/>
      <c r="I14" s="239"/>
      <c r="J14" s="239"/>
      <c r="K14" s="239"/>
      <c r="L14" s="239"/>
      <c r="M14" s="239"/>
      <c r="N14" s="239"/>
      <c r="O14" s="239"/>
      <c r="P14" s="303" t="s">
        <v>148</v>
      </c>
    </row>
    <row r="15" ht="33.75" customHeight="1">
      <c r="A15" s="308"/>
      <c r="B15" s="308"/>
      <c r="C15" s="315" t="s">
        <v>243</v>
      </c>
      <c r="D15" s="239"/>
      <c r="E15" s="239"/>
      <c r="F15" s="239"/>
      <c r="G15" s="239"/>
      <c r="H15" s="239"/>
      <c r="I15" s="239"/>
      <c r="J15" s="239"/>
      <c r="K15" s="239"/>
      <c r="L15" s="239"/>
      <c r="M15" s="239"/>
      <c r="N15" s="239"/>
      <c r="O15" s="239"/>
      <c r="P15" s="303" t="s">
        <v>148</v>
      </c>
    </row>
    <row r="16" ht="33.75" customHeight="1">
      <c r="A16" s="308"/>
      <c r="B16" s="308"/>
      <c r="C16" s="315" t="s">
        <v>244</v>
      </c>
      <c r="D16" s="239"/>
      <c r="E16" s="239"/>
      <c r="F16" s="239"/>
      <c r="G16" s="239"/>
      <c r="H16" s="239"/>
      <c r="I16" s="239"/>
      <c r="J16" s="239"/>
      <c r="K16" s="239"/>
      <c r="L16" s="239"/>
      <c r="M16" s="239"/>
      <c r="N16" s="239"/>
      <c r="O16" s="239"/>
      <c r="P16" s="303" t="s">
        <v>148</v>
      </c>
    </row>
    <row r="17" ht="33.75" customHeight="1">
      <c r="A17" s="308"/>
      <c r="B17" s="308"/>
      <c r="C17" s="315" t="s">
        <v>245</v>
      </c>
      <c r="D17" s="239"/>
      <c r="E17" s="239"/>
      <c r="F17" s="239"/>
      <c r="G17" s="239"/>
      <c r="H17" s="239"/>
      <c r="I17" s="239"/>
      <c r="J17" s="239"/>
      <c r="K17" s="239"/>
      <c r="L17" s="239"/>
      <c r="M17" s="239"/>
      <c r="N17" s="239"/>
      <c r="O17" s="239"/>
      <c r="P17" s="303" t="s">
        <v>148</v>
      </c>
    </row>
    <row r="18" ht="33.75" customHeight="1">
      <c r="A18" s="308"/>
      <c r="B18" s="308"/>
      <c r="C18" s="315" t="s">
        <v>246</v>
      </c>
      <c r="D18" s="239"/>
      <c r="E18" s="239"/>
      <c r="F18" s="239"/>
      <c r="G18" s="239"/>
      <c r="H18" s="239"/>
      <c r="I18" s="239"/>
      <c r="J18" s="239"/>
      <c r="K18" s="239"/>
      <c r="L18" s="239"/>
      <c r="M18" s="239"/>
      <c r="N18" s="239"/>
      <c r="O18" s="239"/>
      <c r="P18" s="303" t="s">
        <v>148</v>
      </c>
    </row>
    <row r="19" ht="33.75" customHeight="1">
      <c r="A19" s="308"/>
      <c r="B19" s="308"/>
      <c r="C19" s="315" t="s">
        <v>247</v>
      </c>
      <c r="D19" s="239"/>
      <c r="E19" s="239"/>
      <c r="F19" s="239"/>
      <c r="G19" s="239"/>
      <c r="H19" s="239"/>
      <c r="I19" s="239"/>
      <c r="J19" s="239"/>
      <c r="K19" s="239"/>
      <c r="L19" s="239"/>
      <c r="M19" s="239"/>
      <c r="N19" s="239"/>
      <c r="O19" s="239"/>
      <c r="P19" s="303" t="s">
        <v>148</v>
      </c>
    </row>
    <row r="20" ht="18.75" customHeight="1">
      <c r="A20" s="308"/>
      <c r="B20" s="308"/>
      <c r="C20" s="316"/>
      <c r="D20" s="316"/>
      <c r="E20" s="316"/>
      <c r="F20" s="316"/>
      <c r="G20" s="316"/>
      <c r="H20" s="316"/>
      <c r="I20" s="316"/>
      <c r="J20" s="316"/>
      <c r="K20" s="316"/>
      <c r="L20" s="316"/>
      <c r="M20" s="316"/>
      <c r="N20" s="316"/>
      <c r="O20" s="316"/>
      <c r="P20" s="303"/>
    </row>
    <row r="21" ht="20.25" customHeight="1">
      <c r="A21" s="308"/>
      <c r="B21" s="308"/>
      <c r="C21" s="48"/>
      <c r="D21" s="48"/>
      <c r="E21" s="48"/>
      <c r="F21" s="48"/>
      <c r="G21" s="48"/>
      <c r="H21" s="48"/>
      <c r="I21" s="48"/>
      <c r="J21" s="48"/>
      <c r="K21" s="48"/>
      <c r="L21" s="48"/>
      <c r="M21" s="48"/>
      <c r="N21" s="48"/>
    </row>
    <row r="22" ht="27.0" customHeight="1">
      <c r="A22" s="308"/>
      <c r="B22" s="308"/>
      <c r="H22" s="317" t="s">
        <v>248</v>
      </c>
      <c r="L22" s="318" t="str">
        <f>'Copy of HOJA RESÚMEN 2026'!N14</f>
        <v/>
      </c>
    </row>
    <row r="23" ht="20.25" customHeight="1">
      <c r="A23" s="308"/>
      <c r="B23" s="308"/>
      <c r="H23" s="319" t="s">
        <v>27</v>
      </c>
    </row>
    <row r="24" ht="27.0" customHeight="1">
      <c r="A24" s="308"/>
      <c r="B24" s="308"/>
      <c r="C24" s="308"/>
    </row>
    <row r="25" ht="33.75" customHeight="1">
      <c r="A25" s="308"/>
      <c r="B25" s="260"/>
      <c r="C25" s="320" t="s">
        <v>249</v>
      </c>
      <c r="P25" s="260"/>
      <c r="Q25" s="321"/>
      <c r="R25" s="321"/>
    </row>
    <row r="26" ht="30.75" customHeight="1">
      <c r="A26" s="308"/>
      <c r="B26" s="260"/>
      <c r="C26" s="322" t="s">
        <v>250</v>
      </c>
      <c r="P26" s="260"/>
      <c r="Q26" s="321"/>
      <c r="R26" s="321"/>
    </row>
    <row r="27" ht="17.25" customHeight="1">
      <c r="A27" s="308"/>
      <c r="B27" s="260"/>
      <c r="C27" s="322"/>
      <c r="D27" s="322"/>
      <c r="E27" s="322"/>
      <c r="F27" s="322"/>
      <c r="G27" s="323" t="s">
        <v>251</v>
      </c>
      <c r="M27" s="322"/>
      <c r="N27" s="322"/>
      <c r="O27" s="322"/>
      <c r="P27" s="260"/>
      <c r="Q27" s="321"/>
      <c r="R27" s="321"/>
    </row>
    <row r="28" ht="31.5" customHeight="1">
      <c r="A28" s="308"/>
      <c r="B28" s="260"/>
      <c r="C28" s="324" t="s">
        <v>252</v>
      </c>
      <c r="P28" s="260"/>
      <c r="Q28" s="321"/>
      <c r="R28" s="321"/>
    </row>
    <row r="29" ht="17.25" customHeight="1">
      <c r="A29" s="308"/>
      <c r="B29" s="260"/>
      <c r="C29" s="325"/>
      <c r="D29" s="325"/>
      <c r="E29" s="325"/>
      <c r="F29" s="323" t="s">
        <v>253</v>
      </c>
      <c r="N29" s="325"/>
      <c r="O29" s="325"/>
      <c r="P29" s="260"/>
      <c r="Q29" s="321"/>
      <c r="R29" s="321"/>
    </row>
    <row r="30" ht="17.25" customHeight="1">
      <c r="A30" s="308"/>
      <c r="B30" s="260"/>
      <c r="C30" s="325"/>
      <c r="D30" s="325"/>
      <c r="E30" s="325"/>
      <c r="N30" s="325"/>
      <c r="O30" s="325"/>
      <c r="P30" s="260"/>
      <c r="Q30" s="321"/>
      <c r="R30" s="321"/>
    </row>
    <row r="31" ht="33.75" customHeight="1">
      <c r="A31" s="308"/>
      <c r="B31" s="260"/>
      <c r="C31" s="324" t="s">
        <v>254</v>
      </c>
      <c r="P31" s="260"/>
      <c r="Q31" s="321"/>
      <c r="R31" s="321"/>
    </row>
    <row r="32" ht="33.75" customHeight="1">
      <c r="A32" s="308"/>
      <c r="B32" s="260"/>
      <c r="C32" s="323" t="s">
        <v>255</v>
      </c>
      <c r="P32" s="260"/>
      <c r="Q32" s="321"/>
      <c r="R32" s="321"/>
    </row>
    <row r="33" ht="40.5" customHeight="1">
      <c r="A33" s="308"/>
      <c r="B33" s="260" t="s">
        <v>256</v>
      </c>
      <c r="Q33" s="321"/>
      <c r="R33" s="321"/>
    </row>
    <row r="34" ht="12.75" customHeight="1">
      <c r="A34" s="308"/>
      <c r="B34" s="308"/>
      <c r="C34" s="308"/>
      <c r="E34" s="74"/>
      <c r="R34" s="321"/>
    </row>
    <row r="35" ht="16.5" customHeight="1">
      <c r="A35" s="88"/>
      <c r="B35" s="89"/>
      <c r="C35" s="90" t="s">
        <v>257</v>
      </c>
      <c r="H35" s="90"/>
      <c r="I35" s="91" t="s">
        <v>56</v>
      </c>
      <c r="K35" s="92" t="s">
        <v>57</v>
      </c>
      <c r="N35" s="92" t="s">
        <v>58</v>
      </c>
      <c r="P35" s="326" t="s">
        <v>258</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35">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C19:O19"/>
    <mergeCell ref="H22:K22"/>
    <mergeCell ref="L22:O23"/>
    <mergeCell ref="H23:K23"/>
    <mergeCell ref="B33:P33"/>
    <mergeCell ref="E34:Q34"/>
    <mergeCell ref="C35:G36"/>
    <mergeCell ref="I35:J36"/>
    <mergeCell ref="K35:M36"/>
    <mergeCell ref="N35:O36"/>
    <mergeCell ref="P35:Q36"/>
    <mergeCell ref="C25:O25"/>
    <mergeCell ref="C26:O26"/>
    <mergeCell ref="G27:L27"/>
    <mergeCell ref="C28:O28"/>
    <mergeCell ref="F29:M30"/>
    <mergeCell ref="C31:O31"/>
    <mergeCell ref="C32:O32"/>
  </mergeCells>
  <printOptions gridLines="1" horizontalCentered="1"/>
  <pageMargins bottom="0.0" footer="0.0" header="0.0" left="0.0" right="0.0" top="0.0"/>
  <pageSetup fitToHeight="0" paperSize="5" cellComments="atEnd" orientation="portrait"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5.0"/>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6.25"/>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12.0" customHeight="1">
      <c r="A5" s="1"/>
      <c r="B5" s="1"/>
      <c r="C5" s="1"/>
      <c r="D5" s="1"/>
      <c r="E5" s="1"/>
      <c r="F5" s="1"/>
      <c r="G5" s="1"/>
      <c r="H5" s="1"/>
      <c r="I5" s="110" t="str">
        <f>'Copy of HOJA RESÚMEN 2026'!F8</f>
        <v>No. Cotización:</v>
      </c>
      <c r="L5" s="203" t="str">
        <f>'Copy of HOJA RESÚMEN 2026'!H8</f>
        <v>E325126IL251</v>
      </c>
      <c r="N5" s="1"/>
      <c r="O5" s="327" t="str">
        <f>'Auditoría Redes Sociales'!O5</f>
        <v>  Fecha: </v>
      </c>
      <c r="P5" s="7">
        <f>'Auditoria Sitio Web'!P5</f>
        <v>46122</v>
      </c>
      <c r="Q5" s="8"/>
    </row>
    <row r="6" ht="30.75" customHeight="1">
      <c r="A6" s="232"/>
      <c r="B6" s="232"/>
      <c r="C6" s="232" t="s">
        <v>23</v>
      </c>
      <c r="P6" s="232"/>
      <c r="Q6" s="232"/>
    </row>
    <row r="7" ht="21.0" customHeight="1">
      <c r="A7" s="27"/>
      <c r="B7" s="27"/>
      <c r="C7" s="27"/>
      <c r="D7" s="27"/>
      <c r="E7" s="27"/>
      <c r="F7" s="27"/>
      <c r="H7" s="28"/>
      <c r="I7" s="28"/>
      <c r="J7" s="28"/>
      <c r="K7" s="28"/>
      <c r="L7" s="28"/>
      <c r="M7" s="28"/>
    </row>
    <row r="8" ht="47.25" customHeight="1">
      <c r="A8" s="328"/>
      <c r="B8" s="329" t="s">
        <v>259</v>
      </c>
      <c r="N8" s="330" t="s">
        <v>21</v>
      </c>
      <c r="O8" s="330"/>
      <c r="P8" s="330"/>
      <c r="Q8" s="331"/>
    </row>
    <row r="9" ht="22.5" customHeight="1">
      <c r="A9" s="27"/>
      <c r="B9" s="332" t="s">
        <v>260</v>
      </c>
      <c r="N9" s="333"/>
      <c r="O9" s="333"/>
      <c r="P9" s="333"/>
      <c r="Q9" s="36"/>
    </row>
    <row r="10" ht="22.5" customHeight="1">
      <c r="A10" s="27"/>
      <c r="B10" s="334" t="s">
        <v>261</v>
      </c>
      <c r="C10" s="335"/>
      <c r="D10" s="335"/>
      <c r="E10" s="335"/>
      <c r="F10" s="335"/>
      <c r="G10" s="335"/>
      <c r="H10" s="335"/>
      <c r="I10" s="335"/>
      <c r="J10" s="335"/>
      <c r="K10" s="335"/>
      <c r="L10" s="335"/>
      <c r="M10" s="335"/>
      <c r="N10" s="335"/>
      <c r="O10" s="333"/>
      <c r="P10" s="336" t="s">
        <v>148</v>
      </c>
      <c r="Q10" s="36"/>
    </row>
    <row r="11" ht="22.5" customHeight="1">
      <c r="A11" s="27"/>
      <c r="B11" s="332" t="s">
        <v>262</v>
      </c>
      <c r="N11" s="333"/>
      <c r="O11" s="333"/>
      <c r="P11" s="336"/>
      <c r="Q11" s="36"/>
    </row>
    <row r="12" ht="22.5" customHeight="1">
      <c r="A12" s="27"/>
      <c r="B12" s="334" t="s">
        <v>263</v>
      </c>
      <c r="C12" s="335"/>
      <c r="D12" s="335"/>
      <c r="E12" s="335"/>
      <c r="F12" s="335"/>
      <c r="G12" s="335"/>
      <c r="H12" s="335"/>
      <c r="I12" s="335"/>
      <c r="J12" s="335"/>
      <c r="K12" s="335"/>
      <c r="L12" s="335"/>
      <c r="M12" s="335"/>
      <c r="N12" s="335"/>
      <c r="O12" s="333"/>
      <c r="P12" s="336" t="s">
        <v>148</v>
      </c>
      <c r="Q12" s="36"/>
    </row>
    <row r="13" ht="22.5" customHeight="1">
      <c r="A13" s="27"/>
      <c r="B13" s="332" t="s">
        <v>264</v>
      </c>
      <c r="N13" s="333"/>
      <c r="O13" s="333"/>
      <c r="P13" s="336"/>
      <c r="Q13" s="36"/>
    </row>
    <row r="14" ht="22.5" customHeight="1">
      <c r="A14" s="27"/>
      <c r="B14" s="334" t="s">
        <v>265</v>
      </c>
      <c r="C14" s="335"/>
      <c r="D14" s="335"/>
      <c r="E14" s="335"/>
      <c r="F14" s="335"/>
      <c r="G14" s="335"/>
      <c r="H14" s="335"/>
      <c r="I14" s="335"/>
      <c r="J14" s="335"/>
      <c r="K14" s="335"/>
      <c r="L14" s="335"/>
      <c r="M14" s="335"/>
      <c r="N14" s="335"/>
      <c r="O14" s="333"/>
      <c r="P14" s="336" t="s">
        <v>148</v>
      </c>
      <c r="Q14" s="36"/>
    </row>
    <row r="15" ht="22.5" customHeight="1">
      <c r="A15" s="27"/>
      <c r="B15" s="332" t="s">
        <v>266</v>
      </c>
      <c r="N15" s="333"/>
      <c r="O15" s="333"/>
      <c r="P15" s="336"/>
      <c r="Q15" s="36"/>
    </row>
    <row r="16" ht="22.5" customHeight="1">
      <c r="A16" s="27"/>
      <c r="B16" s="334" t="s">
        <v>267</v>
      </c>
      <c r="C16" s="335"/>
      <c r="D16" s="335"/>
      <c r="E16" s="335"/>
      <c r="F16" s="335"/>
      <c r="G16" s="335"/>
      <c r="H16" s="335"/>
      <c r="I16" s="335"/>
      <c r="J16" s="335"/>
      <c r="K16" s="335"/>
      <c r="L16" s="335"/>
      <c r="M16" s="335"/>
      <c r="N16" s="335"/>
      <c r="O16" s="333"/>
      <c r="P16" s="336" t="s">
        <v>148</v>
      </c>
      <c r="Q16" s="36"/>
    </row>
    <row r="17" ht="22.5" customHeight="1">
      <c r="A17" s="27"/>
      <c r="B17" s="337" t="s">
        <v>268</v>
      </c>
      <c r="N17" s="333"/>
      <c r="O17" s="333"/>
      <c r="P17" s="336"/>
      <c r="Q17" s="36"/>
    </row>
    <row r="18" ht="22.5" customHeight="1">
      <c r="A18" s="27"/>
      <c r="B18" s="334" t="s">
        <v>269</v>
      </c>
      <c r="C18" s="335"/>
      <c r="D18" s="335"/>
      <c r="E18" s="335"/>
      <c r="F18" s="335"/>
      <c r="G18" s="335"/>
      <c r="H18" s="335"/>
      <c r="I18" s="335"/>
      <c r="J18" s="335"/>
      <c r="K18" s="335"/>
      <c r="L18" s="335"/>
      <c r="M18" s="335"/>
      <c r="N18" s="335"/>
      <c r="O18" s="333"/>
      <c r="P18" s="336" t="s">
        <v>148</v>
      </c>
      <c r="Q18" s="36"/>
    </row>
    <row r="19" ht="22.5" customHeight="1">
      <c r="A19" s="338"/>
      <c r="B19" s="337" t="s">
        <v>270</v>
      </c>
      <c r="N19" s="333"/>
      <c r="O19" s="333"/>
      <c r="P19" s="336"/>
      <c r="Q19" s="333"/>
    </row>
    <row r="20" ht="22.5" customHeight="1">
      <c r="A20" s="27"/>
      <c r="B20" s="334" t="s">
        <v>271</v>
      </c>
      <c r="C20" s="335"/>
      <c r="D20" s="335"/>
      <c r="E20" s="335"/>
      <c r="F20" s="335"/>
      <c r="G20" s="335"/>
      <c r="H20" s="335"/>
      <c r="I20" s="335"/>
      <c r="J20" s="335"/>
      <c r="K20" s="335"/>
      <c r="L20" s="335"/>
      <c r="M20" s="335"/>
      <c r="N20" s="335"/>
      <c r="O20" s="333"/>
      <c r="P20" s="336" t="s">
        <v>148</v>
      </c>
      <c r="Q20" s="36"/>
    </row>
    <row r="21" ht="22.5" customHeight="1">
      <c r="A21" s="338"/>
      <c r="B21" s="337" t="s">
        <v>272</v>
      </c>
      <c r="N21" s="333"/>
      <c r="O21" s="333"/>
      <c r="P21" s="336"/>
      <c r="Q21" s="333"/>
    </row>
    <row r="22" ht="22.5" customHeight="1">
      <c r="A22" s="27"/>
      <c r="B22" s="334" t="s">
        <v>273</v>
      </c>
      <c r="C22" s="335"/>
      <c r="D22" s="335"/>
      <c r="E22" s="335"/>
      <c r="F22" s="335"/>
      <c r="G22" s="335"/>
      <c r="H22" s="335"/>
      <c r="I22" s="335"/>
      <c r="J22" s="335"/>
      <c r="K22" s="335"/>
      <c r="L22" s="335"/>
      <c r="M22" s="335"/>
      <c r="N22" s="335"/>
      <c r="O22" s="333"/>
      <c r="P22" s="336" t="s">
        <v>148</v>
      </c>
      <c r="Q22" s="36"/>
    </row>
    <row r="23" ht="22.5" customHeight="1">
      <c r="A23" s="338"/>
      <c r="B23" s="337" t="s">
        <v>274</v>
      </c>
      <c r="N23" s="333"/>
      <c r="O23" s="333"/>
      <c r="P23" s="339"/>
      <c r="Q23" s="333"/>
    </row>
    <row r="24" ht="22.5" customHeight="1">
      <c r="A24" s="27"/>
      <c r="B24" s="334" t="s">
        <v>273</v>
      </c>
      <c r="C24" s="335"/>
      <c r="D24" s="335"/>
      <c r="E24" s="335"/>
      <c r="F24" s="335"/>
      <c r="G24" s="335"/>
      <c r="H24" s="335"/>
      <c r="I24" s="335"/>
      <c r="J24" s="335"/>
      <c r="K24" s="335"/>
      <c r="L24" s="335"/>
      <c r="M24" s="335"/>
      <c r="N24" s="335"/>
      <c r="O24" s="333"/>
      <c r="P24" s="336" t="s">
        <v>148</v>
      </c>
      <c r="Q24" s="36"/>
    </row>
    <row r="25" ht="22.5" customHeight="1">
      <c r="A25" s="338"/>
      <c r="B25" s="337" t="s">
        <v>275</v>
      </c>
      <c r="O25" s="333"/>
      <c r="P25" s="339"/>
      <c r="Q25" s="333"/>
    </row>
    <row r="26" ht="22.5" customHeight="1">
      <c r="A26" s="27"/>
      <c r="B26" s="334" t="s">
        <v>276</v>
      </c>
      <c r="C26" s="335"/>
      <c r="D26" s="335"/>
      <c r="E26" s="335"/>
      <c r="F26" s="335"/>
      <c r="G26" s="335"/>
      <c r="H26" s="335"/>
      <c r="I26" s="335"/>
      <c r="J26" s="335"/>
      <c r="K26" s="335"/>
      <c r="L26" s="335"/>
      <c r="M26" s="335"/>
      <c r="N26" s="335"/>
      <c r="O26" s="333"/>
      <c r="P26" s="336" t="s">
        <v>148</v>
      </c>
      <c r="Q26" s="36"/>
    </row>
    <row r="27" ht="22.5" customHeight="1">
      <c r="A27" s="48"/>
      <c r="B27" s="340" t="s">
        <v>277</v>
      </c>
      <c r="O27" s="341"/>
      <c r="P27" s="341"/>
      <c r="Q27" s="48"/>
    </row>
    <row r="28" ht="22.5" customHeight="1">
      <c r="A28" s="48"/>
      <c r="B28" s="342" t="s">
        <v>278</v>
      </c>
      <c r="C28" s="335"/>
      <c r="D28" s="335"/>
      <c r="E28" s="335"/>
      <c r="F28" s="335"/>
      <c r="G28" s="335"/>
      <c r="H28" s="335"/>
      <c r="I28" s="335"/>
      <c r="J28" s="335"/>
      <c r="K28" s="335"/>
      <c r="L28" s="335"/>
      <c r="M28" s="335"/>
      <c r="N28" s="335"/>
      <c r="O28" s="341"/>
      <c r="P28" s="343" t="s">
        <v>148</v>
      </c>
      <c r="Q28" s="48"/>
    </row>
    <row r="29" ht="22.5" customHeight="1">
      <c r="A29" s="48"/>
      <c r="B29" s="340" t="s">
        <v>279</v>
      </c>
      <c r="N29" s="174"/>
      <c r="O29" s="174"/>
      <c r="P29" s="174"/>
      <c r="Q29" s="48"/>
    </row>
    <row r="30" ht="22.5" customHeight="1">
      <c r="A30" s="48"/>
      <c r="B30" s="344" t="s">
        <v>280</v>
      </c>
      <c r="C30" s="335"/>
      <c r="D30" s="335"/>
      <c r="E30" s="335"/>
      <c r="F30" s="335"/>
      <c r="G30" s="335"/>
      <c r="H30" s="335"/>
      <c r="I30" s="335"/>
      <c r="J30" s="335"/>
      <c r="K30" s="335"/>
      <c r="L30" s="335"/>
      <c r="M30" s="335"/>
      <c r="N30" s="335"/>
      <c r="O30" s="174"/>
      <c r="P30" s="343" t="s">
        <v>148</v>
      </c>
      <c r="Q30" s="48"/>
    </row>
    <row r="31" ht="22.5" customHeight="1">
      <c r="A31" s="127"/>
      <c r="B31" s="340" t="s">
        <v>281</v>
      </c>
      <c r="N31" s="341"/>
      <c r="O31" s="341"/>
      <c r="P31" s="341"/>
      <c r="Q31" s="127"/>
    </row>
    <row r="32" ht="35.25" customHeight="1">
      <c r="A32" s="127"/>
      <c r="B32" s="345" t="s">
        <v>282</v>
      </c>
      <c r="C32" s="335"/>
      <c r="D32" s="335"/>
      <c r="E32" s="335"/>
      <c r="F32" s="335"/>
      <c r="G32" s="335"/>
      <c r="H32" s="335"/>
      <c r="I32" s="335"/>
      <c r="J32" s="335"/>
      <c r="K32" s="335"/>
      <c r="L32" s="335"/>
      <c r="M32" s="335"/>
      <c r="N32" s="335"/>
      <c r="O32" s="341"/>
      <c r="P32" s="343" t="s">
        <v>148</v>
      </c>
      <c r="Q32" s="127"/>
    </row>
    <row r="33" ht="141.0" customHeight="1">
      <c r="A33" s="27"/>
      <c r="B33" s="346" t="s">
        <v>283</v>
      </c>
      <c r="P33" s="346"/>
      <c r="Q33" s="27"/>
    </row>
    <row r="34" ht="21.0" customHeight="1">
      <c r="A34" s="74"/>
      <c r="B34" s="74"/>
      <c r="C34" s="74"/>
      <c r="D34" s="74"/>
      <c r="E34" s="74"/>
      <c r="F34" s="74"/>
      <c r="G34" s="74"/>
      <c r="H34" s="74"/>
      <c r="I34" s="74"/>
      <c r="J34" s="74"/>
      <c r="K34" s="74"/>
      <c r="L34" s="74"/>
      <c r="M34" s="74"/>
      <c r="N34" s="74"/>
      <c r="O34" s="74"/>
      <c r="P34" s="74"/>
      <c r="Q34" s="74"/>
    </row>
    <row r="35" ht="21.0" customHeight="1">
      <c r="A35" s="74"/>
      <c r="B35" s="74"/>
      <c r="C35" s="74"/>
      <c r="D35" s="74"/>
      <c r="E35" s="74"/>
      <c r="F35" s="74"/>
      <c r="G35" s="74"/>
      <c r="H35" s="74"/>
      <c r="I35" s="74"/>
      <c r="J35" s="74"/>
      <c r="K35" s="74"/>
      <c r="L35" s="74"/>
      <c r="M35" s="74"/>
      <c r="N35" s="74"/>
      <c r="O35" s="74"/>
      <c r="P35" s="74"/>
      <c r="Q35" s="74"/>
    </row>
    <row r="36" ht="1.5" customHeight="1">
      <c r="A36" s="74"/>
      <c r="B36" s="74"/>
      <c r="C36" s="74"/>
      <c r="D36" s="74"/>
      <c r="E36" s="74"/>
      <c r="F36" s="74"/>
      <c r="G36" s="74"/>
      <c r="H36" s="74"/>
      <c r="I36" s="74"/>
      <c r="J36" s="74"/>
      <c r="K36" s="74"/>
      <c r="L36" s="74"/>
      <c r="M36" s="74"/>
      <c r="N36" s="74"/>
      <c r="O36" s="74"/>
      <c r="P36" s="74"/>
      <c r="Q36" s="74"/>
    </row>
    <row r="37" ht="16.5" customHeight="1">
      <c r="A37" s="88"/>
      <c r="B37" s="90" t="s">
        <v>284</v>
      </c>
      <c r="G37" s="90"/>
      <c r="H37" s="91" t="s">
        <v>56</v>
      </c>
      <c r="J37" s="263" t="s">
        <v>57</v>
      </c>
      <c r="M37" s="263" t="s">
        <v>58</v>
      </c>
      <c r="P37" s="156" t="s">
        <v>285</v>
      </c>
    </row>
    <row r="38" ht="19.5" customHeight="1">
      <c r="A38" s="88"/>
      <c r="G38" s="9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6">
    <mergeCell ref="K2:P2"/>
    <mergeCell ref="K3:P4"/>
    <mergeCell ref="I5:K5"/>
    <mergeCell ref="L5:M5"/>
    <mergeCell ref="C6:O6"/>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31:M31"/>
    <mergeCell ref="B32:N32"/>
    <mergeCell ref="B33:O33"/>
    <mergeCell ref="B37:F38"/>
    <mergeCell ref="H37:I38"/>
    <mergeCell ref="J37:L38"/>
    <mergeCell ref="M37:O38"/>
    <mergeCell ref="P37:Q38"/>
    <mergeCell ref="B24:N24"/>
    <mergeCell ref="B25:N25"/>
    <mergeCell ref="B26:N26"/>
    <mergeCell ref="B27:N27"/>
    <mergeCell ref="B28:N28"/>
    <mergeCell ref="B29:M29"/>
    <mergeCell ref="B30:N30"/>
  </mergeCells>
  <printOptions gridLines="1" horizontalCentered="1"/>
  <pageMargins bottom="0.0" footer="0.0" header="0.0" left="0.0" right="0.0" top="0.0"/>
  <pageSetup fitToHeight="0" cellComments="atEnd" orientation="portrait"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'HOJA RESÚMEN 2026'!K3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4"/>
      <c r="P5" s="265"/>
      <c r="Q5" s="8"/>
    </row>
    <row r="6" ht="26.25" customHeight="1">
      <c r="A6" s="232"/>
      <c r="B6" s="232"/>
      <c r="C6" s="232" t="s">
        <v>23</v>
      </c>
      <c r="P6" s="232"/>
      <c r="Q6" s="232"/>
    </row>
    <row r="7" ht="9.0" customHeight="1">
      <c r="A7" s="308"/>
      <c r="B7" s="308"/>
      <c r="C7" s="308"/>
    </row>
    <row r="8" ht="27.75" customHeight="1">
      <c r="A8" s="308"/>
      <c r="B8" s="308"/>
      <c r="C8" s="309" t="s">
        <v>236</v>
      </c>
      <c r="J8" s="310"/>
      <c r="K8" s="310"/>
      <c r="L8" s="310"/>
      <c r="M8" s="235" t="s">
        <v>146</v>
      </c>
    </row>
    <row r="9" ht="18.75" customHeight="1">
      <c r="A9" s="308"/>
      <c r="B9" s="308"/>
      <c r="C9" s="314" t="s">
        <v>286</v>
      </c>
      <c r="D9" s="239"/>
      <c r="E9" s="239"/>
      <c r="F9" s="239"/>
      <c r="G9" s="239"/>
      <c r="H9" s="239"/>
      <c r="I9" s="239"/>
      <c r="J9" s="239"/>
      <c r="K9" s="239"/>
      <c r="L9" s="239"/>
      <c r="M9" s="239"/>
      <c r="N9" s="239"/>
      <c r="O9" s="239"/>
      <c r="P9" s="303" t="s">
        <v>148</v>
      </c>
    </row>
    <row r="10" ht="18.75" customHeight="1">
      <c r="A10" s="308"/>
      <c r="B10" s="308"/>
      <c r="C10" s="347" t="s">
        <v>287</v>
      </c>
      <c r="D10" s="279"/>
      <c r="E10" s="279"/>
      <c r="F10" s="279"/>
      <c r="G10" s="279"/>
      <c r="H10" s="279"/>
      <c r="I10" s="279"/>
      <c r="J10" s="279"/>
      <c r="K10" s="279"/>
      <c r="L10" s="279"/>
      <c r="M10" s="279"/>
      <c r="N10" s="348"/>
      <c r="O10" s="248"/>
      <c r="P10" s="303" t="s">
        <v>148</v>
      </c>
    </row>
    <row r="11" ht="18.75" customHeight="1">
      <c r="A11" s="308"/>
      <c r="B11" s="308"/>
      <c r="C11" s="314" t="s">
        <v>240</v>
      </c>
      <c r="D11" s="239"/>
      <c r="E11" s="239"/>
      <c r="F11" s="239"/>
      <c r="G11" s="239"/>
      <c r="H11" s="239"/>
      <c r="I11" s="239"/>
      <c r="J11" s="239"/>
      <c r="K11" s="239"/>
      <c r="L11" s="239"/>
      <c r="M11" s="239"/>
      <c r="N11" s="239"/>
      <c r="O11" s="239"/>
      <c r="P11" s="303" t="s">
        <v>148</v>
      </c>
    </row>
    <row r="12" ht="18.75" customHeight="1">
      <c r="A12" s="308"/>
      <c r="B12" s="308"/>
      <c r="C12" s="314" t="s">
        <v>241</v>
      </c>
      <c r="D12" s="239"/>
      <c r="E12" s="239"/>
      <c r="F12" s="239"/>
      <c r="G12" s="239"/>
      <c r="H12" s="239"/>
      <c r="I12" s="239"/>
      <c r="J12" s="239"/>
      <c r="K12" s="239"/>
      <c r="L12" s="239"/>
      <c r="M12" s="239"/>
      <c r="N12" s="239"/>
      <c r="O12" s="239"/>
      <c r="P12" s="303" t="s">
        <v>148</v>
      </c>
    </row>
    <row r="13" ht="18.75" customHeight="1">
      <c r="A13" s="308"/>
      <c r="B13" s="308"/>
      <c r="C13" s="275" t="s">
        <v>242</v>
      </c>
      <c r="D13" s="239"/>
      <c r="E13" s="239"/>
      <c r="F13" s="239"/>
      <c r="G13" s="239"/>
      <c r="H13" s="239"/>
      <c r="I13" s="239"/>
      <c r="J13" s="239"/>
      <c r="K13" s="239"/>
      <c r="L13" s="239"/>
      <c r="M13" s="239"/>
      <c r="N13" s="239"/>
      <c r="O13" s="239"/>
      <c r="P13" s="303" t="s">
        <v>148</v>
      </c>
    </row>
    <row r="14" ht="18.75" customHeight="1">
      <c r="A14" s="308"/>
      <c r="B14" s="308"/>
      <c r="C14" s="314" t="s">
        <v>243</v>
      </c>
      <c r="D14" s="239"/>
      <c r="E14" s="239"/>
      <c r="F14" s="239"/>
      <c r="G14" s="239"/>
      <c r="H14" s="239"/>
      <c r="I14" s="239"/>
      <c r="J14" s="239"/>
      <c r="K14" s="239"/>
      <c r="L14" s="239"/>
      <c r="M14" s="239"/>
      <c r="N14" s="239"/>
      <c r="O14" s="239"/>
      <c r="P14" s="349" t="s">
        <v>148</v>
      </c>
    </row>
    <row r="15" ht="18.75" customHeight="1">
      <c r="A15" s="308"/>
      <c r="B15" s="308"/>
      <c r="C15" s="314" t="s">
        <v>244</v>
      </c>
      <c r="D15" s="239"/>
      <c r="E15" s="239"/>
      <c r="F15" s="239"/>
      <c r="G15" s="239"/>
      <c r="H15" s="239"/>
      <c r="I15" s="239"/>
      <c r="J15" s="239"/>
      <c r="K15" s="239"/>
      <c r="L15" s="239"/>
      <c r="M15" s="239"/>
      <c r="N15" s="239"/>
      <c r="O15" s="239"/>
      <c r="P15" s="349" t="s">
        <v>148</v>
      </c>
    </row>
    <row r="16" ht="18.75" customHeight="1">
      <c r="A16" s="308"/>
      <c r="B16" s="308"/>
      <c r="C16" s="314" t="s">
        <v>245</v>
      </c>
      <c r="D16" s="239"/>
      <c r="E16" s="239"/>
      <c r="F16" s="239"/>
      <c r="G16" s="239"/>
      <c r="H16" s="239"/>
      <c r="I16" s="239"/>
      <c r="J16" s="239"/>
      <c r="K16" s="239"/>
      <c r="L16" s="239"/>
      <c r="M16" s="239"/>
      <c r="N16" s="239"/>
      <c r="O16" s="239"/>
      <c r="P16" s="349" t="s">
        <v>148</v>
      </c>
    </row>
    <row r="17" ht="18.75" customHeight="1">
      <c r="A17" s="308"/>
      <c r="B17" s="308"/>
      <c r="C17" s="314" t="s">
        <v>288</v>
      </c>
      <c r="D17" s="239"/>
      <c r="E17" s="239"/>
      <c r="F17" s="239"/>
      <c r="G17" s="239"/>
      <c r="H17" s="239"/>
      <c r="I17" s="239"/>
      <c r="J17" s="239"/>
      <c r="K17" s="239"/>
      <c r="L17" s="239"/>
      <c r="M17" s="239"/>
      <c r="N17" s="239"/>
      <c r="O17" s="239"/>
      <c r="P17" s="349" t="s">
        <v>148</v>
      </c>
    </row>
    <row r="18" ht="18.75" customHeight="1">
      <c r="A18" s="308"/>
      <c r="B18" s="308"/>
      <c r="C18" s="314" t="s">
        <v>246</v>
      </c>
      <c r="D18" s="239"/>
      <c r="E18" s="239"/>
      <c r="F18" s="239"/>
      <c r="G18" s="239"/>
      <c r="H18" s="239"/>
      <c r="I18" s="239"/>
      <c r="J18" s="239"/>
      <c r="K18" s="239"/>
      <c r="L18" s="239"/>
      <c r="M18" s="239"/>
      <c r="N18" s="239"/>
      <c r="O18" s="239"/>
      <c r="P18" s="349" t="s">
        <v>148</v>
      </c>
    </row>
    <row r="19" ht="18.75" customHeight="1">
      <c r="A19" s="308"/>
      <c r="B19" s="308"/>
      <c r="C19" s="275" t="s">
        <v>247</v>
      </c>
      <c r="D19" s="239"/>
      <c r="E19" s="239"/>
      <c r="F19" s="239"/>
      <c r="G19" s="239"/>
      <c r="H19" s="239"/>
      <c r="I19" s="239"/>
      <c r="J19" s="239"/>
      <c r="K19" s="239"/>
      <c r="L19" s="239"/>
      <c r="M19" s="239"/>
      <c r="N19" s="239"/>
      <c r="O19" s="239"/>
      <c r="P19" s="303" t="s">
        <v>148</v>
      </c>
    </row>
    <row r="20" ht="8.25" customHeight="1">
      <c r="A20" s="308"/>
      <c r="B20" s="308"/>
      <c r="C20" s="316"/>
      <c r="D20" s="316"/>
      <c r="E20" s="316"/>
      <c r="F20" s="316"/>
      <c r="G20" s="316"/>
      <c r="H20" s="316"/>
      <c r="I20" s="316"/>
      <c r="J20" s="316"/>
      <c r="K20" s="316"/>
      <c r="L20" s="316"/>
      <c r="M20" s="316"/>
      <c r="N20" s="316"/>
      <c r="O20" s="316"/>
      <c r="P20" s="303"/>
    </row>
    <row r="21" ht="21.75" customHeight="1">
      <c r="A21" s="308"/>
      <c r="B21" s="308"/>
      <c r="H21" s="317" t="s">
        <v>248</v>
      </c>
      <c r="L21" s="318">
        <v>4900.0</v>
      </c>
    </row>
    <row r="22" ht="15.0" customHeight="1">
      <c r="A22" s="308"/>
      <c r="B22" s="308"/>
      <c r="H22" s="319" t="s">
        <v>27</v>
      </c>
    </row>
    <row r="23" ht="27.0" customHeight="1">
      <c r="A23" s="308"/>
      <c r="B23" s="308"/>
      <c r="C23" s="350" t="s">
        <v>289</v>
      </c>
      <c r="L23" s="235" t="s">
        <v>290</v>
      </c>
      <c r="P23" s="351"/>
    </row>
    <row r="24" ht="24.75" customHeight="1">
      <c r="A24" s="308"/>
      <c r="B24" s="308"/>
      <c r="C24" s="238" t="s">
        <v>291</v>
      </c>
      <c r="D24" s="239"/>
      <c r="E24" s="239"/>
      <c r="F24" s="239"/>
      <c r="G24" s="239"/>
      <c r="H24" s="276" t="s">
        <v>148</v>
      </c>
      <c r="I24" s="238" t="s">
        <v>292</v>
      </c>
      <c r="J24" s="239"/>
      <c r="K24" s="239"/>
      <c r="L24" s="239"/>
      <c r="M24" s="239"/>
      <c r="N24" s="239"/>
      <c r="O24" s="276" t="s">
        <v>148</v>
      </c>
      <c r="P24" s="351"/>
    </row>
    <row r="25" ht="24.75" customHeight="1">
      <c r="A25" s="308"/>
      <c r="B25" s="308"/>
      <c r="C25" s="352" t="s">
        <v>293</v>
      </c>
      <c r="D25" s="239"/>
      <c r="E25" s="239"/>
      <c r="F25" s="239"/>
      <c r="G25" s="239"/>
      <c r="H25" s="276" t="s">
        <v>148</v>
      </c>
      <c r="I25" s="314" t="s">
        <v>294</v>
      </c>
      <c r="J25" s="239"/>
      <c r="K25" s="239"/>
      <c r="L25" s="239"/>
      <c r="M25" s="239"/>
      <c r="N25" s="239"/>
      <c r="O25" s="276" t="s">
        <v>148</v>
      </c>
      <c r="P25" s="351"/>
    </row>
    <row r="26" ht="26.25" customHeight="1">
      <c r="A26" s="308"/>
      <c r="B26" s="308"/>
      <c r="C26" s="238" t="s">
        <v>295</v>
      </c>
      <c r="D26" s="239"/>
      <c r="E26" s="239"/>
      <c r="F26" s="239"/>
      <c r="G26" s="239"/>
      <c r="H26" s="276" t="s">
        <v>148</v>
      </c>
      <c r="I26" s="353" t="s">
        <v>296</v>
      </c>
      <c r="J26" s="239"/>
      <c r="K26" s="239"/>
      <c r="L26" s="239"/>
      <c r="M26" s="239"/>
      <c r="N26" s="239"/>
      <c r="O26" s="276" t="s">
        <v>148</v>
      </c>
      <c r="P26" s="351"/>
    </row>
    <row r="27" ht="27.0" customHeight="1">
      <c r="A27" s="308"/>
      <c r="B27" s="308"/>
      <c r="C27" s="238" t="s">
        <v>297</v>
      </c>
      <c r="D27" s="239"/>
      <c r="E27" s="239"/>
      <c r="F27" s="239"/>
      <c r="G27" s="239"/>
      <c r="H27" s="276" t="s">
        <v>148</v>
      </c>
      <c r="I27" s="275" t="s">
        <v>298</v>
      </c>
      <c r="J27" s="239"/>
      <c r="K27" s="239"/>
      <c r="L27" s="239"/>
      <c r="M27" s="239"/>
      <c r="N27" s="239"/>
      <c r="O27" s="276" t="s">
        <v>148</v>
      </c>
      <c r="P27" s="351"/>
    </row>
    <row r="28" ht="28.5" customHeight="1">
      <c r="A28" s="308"/>
      <c r="B28" s="308"/>
      <c r="C28" s="354" t="s">
        <v>299</v>
      </c>
      <c r="D28" s="239"/>
      <c r="E28" s="239"/>
      <c r="F28" s="239"/>
      <c r="G28" s="239"/>
      <c r="H28" s="355" t="s">
        <v>148</v>
      </c>
      <c r="I28" s="238" t="s">
        <v>300</v>
      </c>
      <c r="J28" s="239"/>
      <c r="K28" s="239"/>
      <c r="L28" s="239"/>
      <c r="M28" s="239"/>
      <c r="N28" s="239"/>
      <c r="O28" s="276" t="s">
        <v>148</v>
      </c>
      <c r="P28" s="351"/>
    </row>
    <row r="29" ht="24.75" customHeight="1">
      <c r="A29" s="308"/>
      <c r="B29" s="308"/>
      <c r="C29" s="238" t="s">
        <v>301</v>
      </c>
      <c r="D29" s="239"/>
      <c r="E29" s="239"/>
      <c r="F29" s="239"/>
      <c r="G29" s="239"/>
      <c r="H29" s="276" t="s">
        <v>148</v>
      </c>
      <c r="I29" s="354" t="s">
        <v>302</v>
      </c>
      <c r="J29" s="239"/>
      <c r="K29" s="239"/>
      <c r="L29" s="239"/>
      <c r="M29" s="239"/>
      <c r="N29" s="239"/>
      <c r="O29" s="276" t="s">
        <v>148</v>
      </c>
      <c r="P29" s="351"/>
    </row>
    <row r="30" ht="25.5" customHeight="1">
      <c r="A30" s="308"/>
      <c r="B30" s="308"/>
      <c r="C30" s="354" t="s">
        <v>303</v>
      </c>
      <c r="D30" s="239"/>
      <c r="E30" s="239"/>
      <c r="F30" s="239"/>
      <c r="G30" s="239"/>
      <c r="H30" s="355" t="s">
        <v>148</v>
      </c>
      <c r="I30" s="354" t="s">
        <v>304</v>
      </c>
      <c r="J30" s="239"/>
      <c r="K30" s="239"/>
      <c r="L30" s="239"/>
      <c r="M30" s="239"/>
      <c r="N30" s="239"/>
      <c r="O30" s="276" t="s">
        <v>148</v>
      </c>
      <c r="P30" s="351"/>
    </row>
    <row r="31" ht="19.5" customHeight="1">
      <c r="A31" s="308"/>
      <c r="B31" s="308"/>
      <c r="C31" s="354" t="s">
        <v>305</v>
      </c>
      <c r="D31" s="239"/>
      <c r="E31" s="239"/>
      <c r="F31" s="239"/>
      <c r="G31" s="239"/>
      <c r="H31" s="355" t="s">
        <v>148</v>
      </c>
      <c r="I31" s="356" t="s">
        <v>306</v>
      </c>
      <c r="J31" s="335"/>
      <c r="K31" s="335"/>
      <c r="L31" s="335"/>
      <c r="M31" s="335"/>
      <c r="N31" s="335"/>
      <c r="O31" s="276" t="s">
        <v>148</v>
      </c>
      <c r="P31" s="351"/>
    </row>
    <row r="32" ht="19.5" customHeight="1">
      <c r="A32" s="308"/>
      <c r="B32" s="308"/>
      <c r="C32" s="314" t="s">
        <v>307</v>
      </c>
      <c r="D32" s="239"/>
      <c r="E32" s="239"/>
      <c r="F32" s="239"/>
      <c r="G32" s="239"/>
      <c r="H32" s="357" t="s">
        <v>148</v>
      </c>
      <c r="I32" s="358" t="s">
        <v>308</v>
      </c>
      <c r="J32" s="239"/>
      <c r="K32" s="239"/>
      <c r="L32" s="239"/>
      <c r="M32" s="239"/>
      <c r="N32" s="239"/>
      <c r="O32" s="276" t="s">
        <v>148</v>
      </c>
      <c r="P32" s="351"/>
    </row>
    <row r="33" ht="25.5" customHeight="1">
      <c r="A33" s="308"/>
      <c r="B33" s="308"/>
      <c r="C33" s="358" t="s">
        <v>309</v>
      </c>
      <c r="D33" s="358"/>
      <c r="E33" s="358"/>
      <c r="F33" s="358"/>
      <c r="G33" s="358"/>
      <c r="H33" s="359" t="s">
        <v>148</v>
      </c>
      <c r="I33" s="360" t="s">
        <v>310</v>
      </c>
      <c r="J33" s="239"/>
      <c r="K33" s="239"/>
      <c r="L33" s="239"/>
      <c r="M33" s="239"/>
      <c r="N33" s="239"/>
      <c r="O33" s="359" t="s">
        <v>311</v>
      </c>
      <c r="P33" s="351"/>
    </row>
    <row r="34" ht="18.75" customHeight="1">
      <c r="A34" s="308"/>
      <c r="B34" s="308"/>
      <c r="C34" s="358" t="s">
        <v>312</v>
      </c>
      <c r="D34" s="239"/>
      <c r="E34" s="239"/>
      <c r="F34" s="239"/>
      <c r="G34" s="239"/>
      <c r="H34" s="359" t="s">
        <v>148</v>
      </c>
      <c r="I34" s="361" t="s">
        <v>313</v>
      </c>
      <c r="J34" s="239"/>
      <c r="K34" s="239"/>
      <c r="L34" s="239"/>
      <c r="M34" s="239"/>
      <c r="N34" s="362"/>
      <c r="O34" s="276" t="s">
        <v>148</v>
      </c>
      <c r="P34" s="351"/>
    </row>
    <row r="35" ht="18.75" customHeight="1">
      <c r="A35" s="308"/>
      <c r="B35" s="308"/>
      <c r="C35" s="358" t="s">
        <v>314</v>
      </c>
      <c r="D35" s="239"/>
      <c r="E35" s="239"/>
      <c r="F35" s="239"/>
      <c r="G35" s="239"/>
      <c r="H35" s="359" t="s">
        <v>148</v>
      </c>
      <c r="I35" s="358" t="s">
        <v>315</v>
      </c>
      <c r="J35" s="239"/>
      <c r="K35" s="239"/>
      <c r="L35" s="239"/>
      <c r="M35" s="239"/>
      <c r="N35" s="359"/>
      <c r="O35" s="276" t="s">
        <v>148</v>
      </c>
      <c r="P35" s="351"/>
    </row>
    <row r="36" ht="20.25" customHeight="1">
      <c r="A36" s="308"/>
      <c r="B36" s="308"/>
      <c r="C36" s="358" t="s">
        <v>316</v>
      </c>
      <c r="D36" s="239"/>
      <c r="E36" s="239"/>
      <c r="F36" s="239"/>
      <c r="G36" s="239"/>
      <c r="H36" s="359" t="s">
        <v>148</v>
      </c>
      <c r="P36" s="351"/>
    </row>
    <row r="37" ht="3.0" customHeight="1">
      <c r="A37" s="308"/>
      <c r="B37" s="308"/>
      <c r="C37" s="363"/>
      <c r="D37" s="363"/>
      <c r="E37" s="363"/>
      <c r="F37" s="363"/>
      <c r="G37" s="363"/>
      <c r="H37" s="364"/>
      <c r="I37" s="365"/>
      <c r="J37" s="365"/>
      <c r="K37" s="365"/>
      <c r="L37" s="365"/>
      <c r="M37" s="366"/>
      <c r="N37" s="366"/>
      <c r="O37" s="366"/>
      <c r="P37" s="351"/>
    </row>
    <row r="38" ht="21.0" customHeight="1">
      <c r="A38" s="308"/>
      <c r="B38" s="308"/>
      <c r="C38" s="367"/>
      <c r="D38" s="367"/>
      <c r="E38" s="367"/>
      <c r="F38" s="367"/>
      <c r="G38" s="367"/>
      <c r="H38" s="368" t="s">
        <v>182</v>
      </c>
      <c r="L38" s="369">
        <v>35000.0</v>
      </c>
      <c r="P38" s="351"/>
    </row>
    <row r="39" ht="18.0" customHeight="1">
      <c r="A39" s="308"/>
      <c r="B39" s="308"/>
      <c r="C39" s="308"/>
      <c r="E39" s="48"/>
      <c r="H39" s="370" t="s">
        <v>27</v>
      </c>
      <c r="P39" s="351"/>
    </row>
    <row r="40" ht="12.75" customHeight="1">
      <c r="A40" s="308"/>
      <c r="B40" s="260"/>
      <c r="C40" s="260"/>
      <c r="D40" s="260"/>
      <c r="E40" s="260"/>
      <c r="F40" s="260"/>
      <c r="G40" s="260"/>
      <c r="H40" s="260"/>
      <c r="I40" s="260"/>
      <c r="J40" s="260"/>
      <c r="K40" s="260"/>
      <c r="L40" s="260"/>
      <c r="M40" s="260"/>
      <c r="N40" s="260"/>
      <c r="O40" s="371"/>
      <c r="P40" s="260"/>
      <c r="Q40" s="321"/>
      <c r="R40" s="321"/>
    </row>
    <row r="41" ht="24.0" customHeight="1">
      <c r="A41" s="308"/>
      <c r="B41" s="260"/>
      <c r="C41" s="320" t="s">
        <v>249</v>
      </c>
      <c r="P41" s="260"/>
      <c r="Q41" s="321"/>
      <c r="R41" s="321"/>
    </row>
    <row r="42" ht="30.75" customHeight="1">
      <c r="A42" s="308"/>
      <c r="B42" s="260"/>
      <c r="C42" s="322" t="s">
        <v>250</v>
      </c>
      <c r="P42" s="260"/>
      <c r="Q42" s="321"/>
      <c r="R42" s="321"/>
    </row>
    <row r="43" ht="17.25" customHeight="1">
      <c r="A43" s="308"/>
      <c r="B43" s="260"/>
      <c r="C43" s="322"/>
      <c r="D43" s="322"/>
      <c r="E43" s="322"/>
      <c r="F43" s="322"/>
      <c r="G43" s="323" t="s">
        <v>317</v>
      </c>
      <c r="M43" s="322"/>
      <c r="N43" s="322"/>
      <c r="O43" s="322"/>
      <c r="P43" s="260"/>
      <c r="Q43" s="321"/>
      <c r="R43" s="321"/>
    </row>
    <row r="44" ht="28.5" customHeight="1">
      <c r="A44" s="308"/>
      <c r="B44" s="260"/>
      <c r="C44" s="324" t="s">
        <v>252</v>
      </c>
      <c r="P44" s="260"/>
      <c r="Q44" s="321"/>
      <c r="R44" s="321"/>
    </row>
    <row r="45" ht="15.75" customHeight="1">
      <c r="A45" s="308"/>
      <c r="B45" s="260"/>
      <c r="C45" s="325"/>
      <c r="D45" s="325"/>
      <c r="E45" s="325"/>
      <c r="F45" s="323" t="s">
        <v>253</v>
      </c>
      <c r="N45" s="325"/>
      <c r="O45" s="325"/>
      <c r="P45" s="260"/>
      <c r="Q45" s="321"/>
      <c r="R45" s="321"/>
    </row>
    <row r="46" ht="10.5" customHeight="1">
      <c r="A46" s="308"/>
      <c r="B46" s="260"/>
      <c r="C46" s="325"/>
      <c r="D46" s="325"/>
      <c r="E46" s="325"/>
      <c r="N46" s="325"/>
      <c r="O46" s="325"/>
      <c r="P46" s="260"/>
      <c r="Q46" s="321"/>
      <c r="R46" s="321"/>
    </row>
    <row r="47" ht="28.5" customHeight="1">
      <c r="A47" s="308"/>
      <c r="B47" s="260"/>
      <c r="C47" s="324" t="s">
        <v>254</v>
      </c>
      <c r="P47" s="260"/>
      <c r="Q47" s="321"/>
      <c r="R47" s="321"/>
    </row>
    <row r="48" ht="13.5" customHeight="1">
      <c r="A48" s="308"/>
      <c r="B48" s="260" t="s">
        <v>318</v>
      </c>
      <c r="Q48" s="321"/>
      <c r="R48" s="321"/>
    </row>
    <row r="49" ht="17.25" customHeight="1">
      <c r="A49" s="308"/>
      <c r="B49" s="308"/>
      <c r="C49" s="308"/>
      <c r="E49" s="74"/>
      <c r="R49" s="321"/>
    </row>
    <row r="50" ht="10.5" customHeight="1">
      <c r="A50" s="88"/>
      <c r="B50" s="89"/>
      <c r="C50" s="89"/>
      <c r="D50" s="89" t="s">
        <v>319</v>
      </c>
      <c r="I50" s="2"/>
      <c r="J50" s="2"/>
      <c r="K50" s="2"/>
      <c r="L50" s="2"/>
      <c r="M50" s="2"/>
      <c r="N50" s="2"/>
      <c r="O50" s="2"/>
      <c r="P50" s="2"/>
      <c r="Q50" s="93"/>
    </row>
    <row r="51" ht="19.5" customHeight="1">
      <c r="A51" s="88"/>
      <c r="B51" s="89"/>
      <c r="C51" s="89"/>
      <c r="I51" s="372" t="s">
        <v>56</v>
      </c>
      <c r="L51" s="373" t="s">
        <v>320</v>
      </c>
      <c r="O51" s="373" t="s">
        <v>58</v>
      </c>
      <c r="Q51" s="94"/>
    </row>
    <row r="52" ht="13.5" customHeight="1">
      <c r="A52" s="88"/>
      <c r="B52" s="89"/>
      <c r="C52" s="89"/>
      <c r="I52" s="89"/>
      <c r="J52" s="374"/>
      <c r="N52" s="374"/>
      <c r="Q52" s="94"/>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2">
    <mergeCell ref="I51:K51"/>
    <mergeCell ref="L51:N51"/>
    <mergeCell ref="O51:P51"/>
    <mergeCell ref="J52:M52"/>
    <mergeCell ref="N52:P52"/>
    <mergeCell ref="G43:L43"/>
    <mergeCell ref="C44:O44"/>
    <mergeCell ref="F45:M46"/>
    <mergeCell ref="C47:O47"/>
    <mergeCell ref="B48:P48"/>
    <mergeCell ref="E49:Q49"/>
    <mergeCell ref="D50:H52"/>
    <mergeCell ref="K2:P2"/>
    <mergeCell ref="K3:P4"/>
    <mergeCell ref="C6:O6"/>
    <mergeCell ref="C8:I8"/>
    <mergeCell ref="M8:O8"/>
    <mergeCell ref="C9:O9"/>
    <mergeCell ref="C10:M10"/>
    <mergeCell ref="C11:O11"/>
    <mergeCell ref="C12:O12"/>
    <mergeCell ref="C13:O13"/>
    <mergeCell ref="C14:O14"/>
    <mergeCell ref="C15:O15"/>
    <mergeCell ref="C16:O16"/>
    <mergeCell ref="C17:O17"/>
    <mergeCell ref="C18:O18"/>
    <mergeCell ref="C19:O19"/>
    <mergeCell ref="H21:K21"/>
    <mergeCell ref="L21:O22"/>
    <mergeCell ref="H22:K22"/>
    <mergeCell ref="C23:K23"/>
    <mergeCell ref="L23:O23"/>
    <mergeCell ref="I28:N28"/>
    <mergeCell ref="I29:N29"/>
    <mergeCell ref="I30:N30"/>
    <mergeCell ref="I31:N31"/>
    <mergeCell ref="I32:N32"/>
    <mergeCell ref="I33:N33"/>
    <mergeCell ref="I34:M34"/>
    <mergeCell ref="I35:M35"/>
    <mergeCell ref="C24:G24"/>
    <mergeCell ref="I24:N24"/>
    <mergeCell ref="C25:G25"/>
    <mergeCell ref="I25:N25"/>
    <mergeCell ref="C26:G26"/>
    <mergeCell ref="I26:N26"/>
    <mergeCell ref="I27:N27"/>
    <mergeCell ref="C27:G27"/>
    <mergeCell ref="C28:G28"/>
    <mergeCell ref="C29:G29"/>
    <mergeCell ref="C30:G30"/>
    <mergeCell ref="C31:G31"/>
    <mergeCell ref="C32:G32"/>
    <mergeCell ref="C34:G34"/>
    <mergeCell ref="C35:G35"/>
    <mergeCell ref="C36:G36"/>
    <mergeCell ref="H38:K38"/>
    <mergeCell ref="L38:O39"/>
    <mergeCell ref="H39:K39"/>
    <mergeCell ref="C41:O41"/>
    <mergeCell ref="C42:O42"/>
  </mergeCells>
  <printOptions gridLines="1" horizontalCentered="1"/>
  <pageMargins bottom="0.0" footer="0.0" header="0.0" left="0.0" right="0.0" top="0.0"/>
  <pageSetup fitToHeight="0" paperSize="5" cellComments="atEnd" orientation="portrait"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5.75" customHeight="1">
      <c r="A5" s="1"/>
      <c r="B5" s="1"/>
      <c r="C5" s="1"/>
      <c r="D5" s="1"/>
      <c r="E5" s="1"/>
      <c r="F5" s="1"/>
      <c r="G5" s="1"/>
      <c r="H5" s="1"/>
      <c r="I5" s="110" t="str">
        <f>'Copy of HOJA RESÚMEN 2026'!F8</f>
        <v>No. Cotización:</v>
      </c>
      <c r="L5" s="203" t="str">
        <f>'Copy of HOJA RESÚMEN 2026'!H8</f>
        <v>E325126IL251</v>
      </c>
      <c r="N5" s="1"/>
      <c r="O5" s="264" t="s">
        <v>321</v>
      </c>
      <c r="P5" s="265">
        <f>'Copy of HOJA RESÚMEN 2026'!P5</f>
        <v>46122</v>
      </c>
      <c r="Q5" s="8"/>
    </row>
    <row r="6" ht="29.25" customHeight="1">
      <c r="A6" s="232"/>
      <c r="B6" s="232"/>
      <c r="C6" s="232" t="s">
        <v>23</v>
      </c>
      <c r="P6" s="232"/>
      <c r="Q6" s="232"/>
    </row>
    <row r="7" ht="19.5" customHeight="1">
      <c r="A7" s="308"/>
      <c r="B7" s="308"/>
      <c r="C7" s="308"/>
    </row>
    <row r="8" ht="27.0" customHeight="1">
      <c r="A8" s="174"/>
      <c r="B8" s="174"/>
      <c r="C8" s="375" t="s">
        <v>322</v>
      </c>
      <c r="J8" s="376"/>
      <c r="K8" s="376"/>
      <c r="L8" s="376"/>
      <c r="M8" s="283" t="s">
        <v>146</v>
      </c>
      <c r="P8" s="377"/>
      <c r="Q8" s="377"/>
      <c r="R8" s="377"/>
      <c r="S8" s="377"/>
      <c r="T8" s="377"/>
      <c r="U8" s="377"/>
      <c r="V8" s="377"/>
      <c r="W8" s="377"/>
      <c r="X8" s="377"/>
      <c r="Y8" s="377"/>
      <c r="Z8" s="377"/>
    </row>
    <row r="9" ht="26.25" customHeight="1">
      <c r="A9" s="174"/>
      <c r="B9" s="174"/>
      <c r="C9" s="314" t="s">
        <v>286</v>
      </c>
      <c r="D9" s="239"/>
      <c r="E9" s="239"/>
      <c r="F9" s="239"/>
      <c r="G9" s="239"/>
      <c r="H9" s="239"/>
      <c r="I9" s="239"/>
      <c r="J9" s="239"/>
      <c r="K9" s="239"/>
      <c r="L9" s="239"/>
      <c r="M9" s="239"/>
      <c r="N9" s="239"/>
      <c r="O9" s="239"/>
      <c r="P9" s="303" t="s">
        <v>148</v>
      </c>
      <c r="Q9" s="377"/>
      <c r="R9" s="377"/>
      <c r="S9" s="377"/>
      <c r="T9" s="377"/>
      <c r="U9" s="377"/>
      <c r="V9" s="377"/>
      <c r="W9" s="377"/>
      <c r="X9" s="377"/>
      <c r="Y9" s="377"/>
      <c r="Z9" s="377"/>
    </row>
    <row r="10" ht="26.25" customHeight="1">
      <c r="A10" s="174"/>
      <c r="B10" s="174"/>
      <c r="C10" s="347" t="s">
        <v>287</v>
      </c>
      <c r="D10" s="279"/>
      <c r="E10" s="279"/>
      <c r="F10" s="279"/>
      <c r="G10" s="279"/>
      <c r="H10" s="279"/>
      <c r="I10" s="279"/>
      <c r="J10" s="279"/>
      <c r="K10" s="279"/>
      <c r="L10" s="279"/>
      <c r="M10" s="279"/>
      <c r="N10" s="312"/>
      <c r="O10" s="378"/>
      <c r="P10" s="303" t="s">
        <v>148</v>
      </c>
      <c r="Q10" s="377"/>
      <c r="R10" s="377"/>
      <c r="S10" s="377"/>
      <c r="T10" s="377"/>
      <c r="U10" s="377"/>
      <c r="V10" s="377"/>
      <c r="W10" s="377"/>
      <c r="X10" s="377"/>
      <c r="Y10" s="377"/>
      <c r="Z10" s="377"/>
    </row>
    <row r="11" ht="26.25" customHeight="1">
      <c r="A11" s="174"/>
      <c r="B11" s="174"/>
      <c r="C11" s="314" t="s">
        <v>240</v>
      </c>
      <c r="D11" s="239"/>
      <c r="E11" s="239"/>
      <c r="F11" s="239"/>
      <c r="G11" s="239"/>
      <c r="H11" s="239"/>
      <c r="I11" s="239"/>
      <c r="J11" s="239"/>
      <c r="K11" s="239"/>
      <c r="L11" s="239"/>
      <c r="M11" s="239"/>
      <c r="N11" s="239"/>
      <c r="O11" s="239"/>
      <c r="P11" s="303" t="s">
        <v>148</v>
      </c>
      <c r="Q11" s="377"/>
      <c r="R11" s="377"/>
      <c r="S11" s="377"/>
      <c r="T11" s="377"/>
      <c r="U11" s="377"/>
      <c r="V11" s="377"/>
      <c r="W11" s="377"/>
      <c r="X11" s="377"/>
      <c r="Y11" s="377"/>
      <c r="Z11" s="377"/>
    </row>
    <row r="12" ht="26.25" customHeight="1">
      <c r="A12" s="174"/>
      <c r="B12" s="174"/>
      <c r="C12" s="314" t="s">
        <v>241</v>
      </c>
      <c r="D12" s="239"/>
      <c r="E12" s="239"/>
      <c r="F12" s="239"/>
      <c r="G12" s="239"/>
      <c r="H12" s="239"/>
      <c r="I12" s="239"/>
      <c r="J12" s="239"/>
      <c r="K12" s="239"/>
      <c r="L12" s="239"/>
      <c r="M12" s="239"/>
      <c r="N12" s="239"/>
      <c r="O12" s="239"/>
      <c r="P12" s="303" t="s">
        <v>148</v>
      </c>
      <c r="Q12" s="377"/>
      <c r="R12" s="377"/>
      <c r="S12" s="377"/>
      <c r="T12" s="377"/>
      <c r="U12" s="377"/>
      <c r="V12" s="377"/>
      <c r="W12" s="377"/>
      <c r="X12" s="377"/>
      <c r="Y12" s="377"/>
      <c r="Z12" s="377"/>
    </row>
    <row r="13" ht="26.25" customHeight="1">
      <c r="A13" s="174"/>
      <c r="B13" s="174"/>
      <c r="C13" s="314" t="s">
        <v>242</v>
      </c>
      <c r="D13" s="239"/>
      <c r="E13" s="239"/>
      <c r="F13" s="239"/>
      <c r="G13" s="239"/>
      <c r="H13" s="239"/>
      <c r="I13" s="239"/>
      <c r="J13" s="239"/>
      <c r="K13" s="239"/>
      <c r="L13" s="239"/>
      <c r="M13" s="239"/>
      <c r="N13" s="239"/>
      <c r="O13" s="239"/>
      <c r="P13" s="303" t="s">
        <v>148</v>
      </c>
      <c r="Q13" s="377"/>
      <c r="R13" s="377"/>
      <c r="S13" s="377"/>
      <c r="T13" s="377"/>
      <c r="U13" s="377"/>
      <c r="V13" s="377"/>
      <c r="W13" s="377"/>
      <c r="X13" s="377"/>
      <c r="Y13" s="377"/>
      <c r="Z13" s="377"/>
    </row>
    <row r="14" ht="26.25" customHeight="1">
      <c r="A14" s="174"/>
      <c r="B14" s="174"/>
      <c r="C14" s="314" t="s">
        <v>243</v>
      </c>
      <c r="D14" s="239"/>
      <c r="E14" s="239"/>
      <c r="F14" s="239"/>
      <c r="G14" s="239"/>
      <c r="H14" s="239"/>
      <c r="I14" s="239"/>
      <c r="J14" s="239"/>
      <c r="K14" s="239"/>
      <c r="L14" s="239"/>
      <c r="M14" s="239"/>
      <c r="N14" s="239"/>
      <c r="O14" s="239"/>
      <c r="P14" s="303" t="s">
        <v>148</v>
      </c>
      <c r="Q14" s="377"/>
      <c r="R14" s="377"/>
      <c r="S14" s="377"/>
      <c r="T14" s="377"/>
      <c r="U14" s="377"/>
      <c r="V14" s="377"/>
      <c r="W14" s="377"/>
      <c r="X14" s="377"/>
      <c r="Y14" s="377"/>
      <c r="Z14" s="377"/>
    </row>
    <row r="15" ht="26.25" customHeight="1">
      <c r="A15" s="174"/>
      <c r="B15" s="174"/>
      <c r="C15" s="314" t="s">
        <v>244</v>
      </c>
      <c r="D15" s="239"/>
      <c r="E15" s="239"/>
      <c r="F15" s="239"/>
      <c r="G15" s="239"/>
      <c r="H15" s="239"/>
      <c r="I15" s="239"/>
      <c r="J15" s="239"/>
      <c r="K15" s="239"/>
      <c r="L15" s="239"/>
      <c r="M15" s="239"/>
      <c r="N15" s="239"/>
      <c r="O15" s="239"/>
      <c r="P15" s="303" t="s">
        <v>148</v>
      </c>
      <c r="Q15" s="377"/>
      <c r="R15" s="377"/>
      <c r="S15" s="377"/>
      <c r="T15" s="377"/>
      <c r="U15" s="377"/>
      <c r="V15" s="377"/>
      <c r="W15" s="377"/>
      <c r="X15" s="377"/>
      <c r="Y15" s="377"/>
      <c r="Z15" s="377"/>
    </row>
    <row r="16" ht="26.25" customHeight="1">
      <c r="A16" s="174"/>
      <c r="B16" s="174"/>
      <c r="C16" s="314" t="s">
        <v>245</v>
      </c>
      <c r="D16" s="239"/>
      <c r="E16" s="239"/>
      <c r="F16" s="239"/>
      <c r="G16" s="239"/>
      <c r="H16" s="239"/>
      <c r="I16" s="239"/>
      <c r="J16" s="239"/>
      <c r="K16" s="239"/>
      <c r="L16" s="239"/>
      <c r="M16" s="239"/>
      <c r="N16" s="239"/>
      <c r="O16" s="239"/>
      <c r="P16" s="303" t="s">
        <v>148</v>
      </c>
      <c r="Q16" s="377"/>
      <c r="R16" s="377"/>
      <c r="S16" s="377"/>
      <c r="T16" s="377"/>
      <c r="U16" s="377"/>
      <c r="V16" s="377"/>
      <c r="W16" s="377"/>
      <c r="X16" s="377"/>
      <c r="Y16" s="377"/>
      <c r="Z16" s="377"/>
    </row>
    <row r="17" ht="26.25" customHeight="1">
      <c r="A17" s="174"/>
      <c r="B17" s="174"/>
      <c r="C17" s="314" t="s">
        <v>246</v>
      </c>
      <c r="D17" s="239"/>
      <c r="E17" s="239"/>
      <c r="F17" s="239"/>
      <c r="G17" s="239"/>
      <c r="H17" s="239"/>
      <c r="I17" s="239"/>
      <c r="J17" s="239"/>
      <c r="K17" s="239"/>
      <c r="L17" s="239"/>
      <c r="M17" s="239"/>
      <c r="N17" s="239"/>
      <c r="O17" s="239"/>
      <c r="P17" s="303" t="s">
        <v>148</v>
      </c>
      <c r="Q17" s="377"/>
      <c r="R17" s="377"/>
      <c r="S17" s="377"/>
      <c r="T17" s="377"/>
      <c r="U17" s="377"/>
      <c r="V17" s="377"/>
      <c r="W17" s="377"/>
      <c r="X17" s="377"/>
      <c r="Y17" s="377"/>
      <c r="Z17" s="377"/>
    </row>
    <row r="18" ht="26.25" customHeight="1">
      <c r="A18" s="174"/>
      <c r="B18" s="174"/>
      <c r="C18" s="315" t="s">
        <v>247</v>
      </c>
      <c r="D18" s="239"/>
      <c r="E18" s="239"/>
      <c r="F18" s="239"/>
      <c r="G18" s="239"/>
      <c r="H18" s="239"/>
      <c r="I18" s="239"/>
      <c r="J18" s="239"/>
      <c r="K18" s="239"/>
      <c r="L18" s="239"/>
      <c r="M18" s="239"/>
      <c r="N18" s="239"/>
      <c r="O18" s="239"/>
      <c r="P18" s="303" t="s">
        <v>148</v>
      </c>
      <c r="Q18" s="377"/>
      <c r="R18" s="377"/>
      <c r="S18" s="377"/>
      <c r="T18" s="377"/>
      <c r="U18" s="377"/>
      <c r="V18" s="377"/>
      <c r="W18" s="377"/>
      <c r="X18" s="377"/>
      <c r="Y18" s="377"/>
      <c r="Z18" s="377"/>
    </row>
    <row r="19" ht="13.5" customHeight="1">
      <c r="A19" s="174"/>
      <c r="B19" s="174"/>
      <c r="C19" s="174"/>
      <c r="D19" s="174"/>
      <c r="E19" s="174"/>
      <c r="F19" s="174"/>
      <c r="G19" s="174"/>
      <c r="H19" s="174"/>
      <c r="I19" s="174"/>
      <c r="J19" s="174"/>
      <c r="K19" s="174"/>
      <c r="L19" s="174"/>
      <c r="M19" s="174"/>
      <c r="N19" s="174"/>
      <c r="O19" s="174"/>
      <c r="P19" s="48"/>
      <c r="Q19" s="377"/>
      <c r="R19" s="377"/>
      <c r="S19" s="377"/>
      <c r="T19" s="377"/>
      <c r="U19" s="377"/>
      <c r="V19" s="377"/>
      <c r="W19" s="377"/>
      <c r="X19" s="377"/>
      <c r="Y19" s="377"/>
      <c r="Z19" s="377"/>
    </row>
    <row r="20" ht="30.75" customHeight="1">
      <c r="A20" s="174"/>
      <c r="B20" s="174"/>
      <c r="C20" s="48"/>
      <c r="D20" s="48"/>
      <c r="E20" s="48"/>
      <c r="F20" s="48"/>
      <c r="G20" s="48"/>
      <c r="H20" s="379" t="s">
        <v>248</v>
      </c>
      <c r="L20" s="380">
        <v>4900.0</v>
      </c>
      <c r="P20" s="377"/>
      <c r="Q20" s="377"/>
      <c r="R20" s="377"/>
      <c r="S20" s="377"/>
      <c r="T20" s="377"/>
      <c r="U20" s="377"/>
      <c r="V20" s="377"/>
      <c r="W20" s="377"/>
      <c r="X20" s="377"/>
      <c r="Y20" s="377"/>
      <c r="Z20" s="377"/>
    </row>
    <row r="21" ht="15.75" customHeight="1">
      <c r="A21" s="174"/>
      <c r="B21" s="174"/>
      <c r="C21" s="377"/>
      <c r="D21" s="377"/>
      <c r="E21" s="377"/>
      <c r="F21" s="377"/>
      <c r="G21" s="377"/>
      <c r="H21" s="381" t="s">
        <v>27</v>
      </c>
      <c r="P21" s="377"/>
      <c r="Q21" s="377"/>
      <c r="R21" s="377"/>
      <c r="S21" s="377"/>
      <c r="T21" s="377"/>
      <c r="U21" s="377"/>
      <c r="V21" s="377"/>
      <c r="W21" s="377"/>
      <c r="X21" s="377"/>
      <c r="Y21" s="377"/>
      <c r="Z21" s="377"/>
    </row>
    <row r="22" ht="15.0" customHeight="1">
      <c r="A22" s="308"/>
      <c r="B22" s="308"/>
      <c r="H22" s="319"/>
      <c r="L22" s="318"/>
      <c r="M22" s="318"/>
      <c r="N22" s="318"/>
      <c r="O22" s="318"/>
    </row>
    <row r="23" ht="15.0" customHeight="1">
      <c r="A23" s="308"/>
      <c r="B23" s="308"/>
      <c r="C23" s="308"/>
    </row>
    <row r="24" ht="22.5" customHeight="1">
      <c r="A24" s="308"/>
      <c r="B24" s="308"/>
      <c r="C24" s="308"/>
    </row>
    <row r="25" ht="27.75" customHeight="1">
      <c r="A25" s="308"/>
      <c r="B25" s="308"/>
      <c r="C25" s="382" t="s">
        <v>323</v>
      </c>
      <c r="J25" s="383"/>
      <c r="K25" s="384"/>
      <c r="L25" s="384"/>
      <c r="M25" s="385" t="s">
        <v>324</v>
      </c>
      <c r="P25" s="310"/>
    </row>
    <row r="26" ht="33.75" customHeight="1">
      <c r="A26" s="308"/>
      <c r="B26" s="308"/>
      <c r="C26" s="386" t="s">
        <v>325</v>
      </c>
      <c r="D26" s="239"/>
      <c r="E26" s="239"/>
      <c r="F26" s="239"/>
      <c r="G26" s="239"/>
      <c r="H26" s="387" t="s">
        <v>148</v>
      </c>
      <c r="I26" s="386" t="s">
        <v>326</v>
      </c>
      <c r="J26" s="239"/>
      <c r="K26" s="239"/>
      <c r="L26" s="239"/>
      <c r="M26" s="239"/>
      <c r="N26" s="303" t="s">
        <v>148</v>
      </c>
      <c r="O26" s="377"/>
    </row>
    <row r="27" ht="33.75" customHeight="1">
      <c r="A27" s="308"/>
      <c r="B27" s="308"/>
      <c r="C27" s="314" t="s">
        <v>327</v>
      </c>
      <c r="D27" s="239"/>
      <c r="E27" s="239"/>
      <c r="F27" s="239"/>
      <c r="G27" s="239"/>
      <c r="H27" s="388" t="s">
        <v>148</v>
      </c>
      <c r="I27" s="389"/>
      <c r="J27" s="390" t="s">
        <v>328</v>
      </c>
      <c r="N27" s="303"/>
      <c r="O27" s="377"/>
    </row>
    <row r="28" ht="33.75" customHeight="1">
      <c r="A28" s="308"/>
      <c r="B28" s="308"/>
      <c r="C28" s="391"/>
      <c r="D28" s="392" t="s">
        <v>329</v>
      </c>
      <c r="E28" s="393"/>
      <c r="F28" s="391"/>
      <c r="G28" s="391"/>
      <c r="H28" s="389"/>
      <c r="I28" s="389" t="s">
        <v>330</v>
      </c>
      <c r="J28" s="394" t="s">
        <v>331</v>
      </c>
      <c r="N28" s="395"/>
      <c r="O28" s="237"/>
    </row>
    <row r="29" ht="33.75" customHeight="1">
      <c r="A29" s="308"/>
      <c r="B29" s="308"/>
      <c r="C29" s="389"/>
      <c r="D29" s="396" t="s">
        <v>332</v>
      </c>
      <c r="E29" s="397"/>
      <c r="F29" s="397"/>
      <c r="G29" s="389"/>
      <c r="H29" s="398"/>
      <c r="I29" s="398"/>
      <c r="J29" s="399" t="s">
        <v>333</v>
      </c>
      <c r="N29" s="400"/>
      <c r="O29" s="401"/>
    </row>
    <row r="30" ht="33.75" customHeight="1">
      <c r="A30" s="308"/>
      <c r="B30" s="308"/>
      <c r="C30" s="389"/>
      <c r="D30" s="402" t="s">
        <v>334</v>
      </c>
      <c r="E30" s="403"/>
      <c r="F30" s="403"/>
      <c r="G30" s="390"/>
      <c r="H30" s="390"/>
      <c r="I30" s="404" t="s">
        <v>335</v>
      </c>
      <c r="J30" s="239"/>
      <c r="K30" s="239"/>
      <c r="L30" s="239"/>
      <c r="M30" s="239"/>
      <c r="N30" s="395" t="s">
        <v>148</v>
      </c>
      <c r="O30" s="237"/>
    </row>
    <row r="31" ht="33.75" customHeight="1">
      <c r="A31" s="308"/>
      <c r="B31" s="308"/>
      <c r="C31" s="405" t="s">
        <v>336</v>
      </c>
      <c r="D31" s="239"/>
      <c r="E31" s="239"/>
      <c r="F31" s="239"/>
      <c r="G31" s="239"/>
      <c r="H31" s="388" t="s">
        <v>148</v>
      </c>
      <c r="I31" s="389"/>
      <c r="J31" s="394" t="s">
        <v>337</v>
      </c>
      <c r="N31" s="395"/>
      <c r="O31" s="237"/>
      <c r="R31" s="406"/>
    </row>
    <row r="32" ht="33.75" customHeight="1">
      <c r="A32" s="308"/>
      <c r="B32" s="308"/>
      <c r="C32" s="386" t="s">
        <v>338</v>
      </c>
      <c r="D32" s="239"/>
      <c r="E32" s="239"/>
      <c r="F32" s="239"/>
      <c r="G32" s="239"/>
      <c r="H32" s="388" t="s">
        <v>148</v>
      </c>
      <c r="I32" s="389"/>
      <c r="J32" s="407" t="s">
        <v>339</v>
      </c>
      <c r="N32" s="237"/>
      <c r="O32" s="237"/>
      <c r="R32" s="406"/>
    </row>
    <row r="33" ht="33.75" customHeight="1">
      <c r="A33" s="308"/>
      <c r="B33" s="308"/>
      <c r="C33" s="408" t="s">
        <v>340</v>
      </c>
      <c r="D33" s="239"/>
      <c r="E33" s="239"/>
      <c r="F33" s="239"/>
      <c r="G33" s="409"/>
      <c r="H33" s="387" t="s">
        <v>148</v>
      </c>
      <c r="I33" s="251" t="s">
        <v>341</v>
      </c>
      <c r="J33" s="239"/>
      <c r="K33" s="239"/>
      <c r="L33" s="239"/>
      <c r="M33" s="239"/>
      <c r="N33" s="395" t="s">
        <v>148</v>
      </c>
      <c r="O33" s="237"/>
      <c r="R33" s="406"/>
    </row>
    <row r="34" ht="30.0" customHeight="1">
      <c r="A34" s="308"/>
      <c r="B34" s="308"/>
      <c r="C34" s="275" t="s">
        <v>342</v>
      </c>
      <c r="D34" s="239"/>
      <c r="E34" s="239"/>
      <c r="F34" s="239"/>
      <c r="G34" s="239"/>
      <c r="H34" s="316" t="s">
        <v>148</v>
      </c>
      <c r="I34" s="389"/>
      <c r="J34" s="389"/>
      <c r="K34" s="389"/>
      <c r="L34" s="399"/>
      <c r="M34" s="399"/>
      <c r="N34" s="410"/>
      <c r="O34" s="410"/>
      <c r="R34" s="406"/>
    </row>
    <row r="35" ht="23.25" customHeight="1">
      <c r="A35" s="308"/>
      <c r="B35" s="308"/>
      <c r="C35" s="48"/>
      <c r="D35" s="377"/>
      <c r="E35" s="377"/>
      <c r="F35" s="377"/>
      <c r="G35" s="48"/>
      <c r="H35" s="368"/>
      <c r="I35" s="368"/>
      <c r="J35" s="368"/>
      <c r="K35" s="368"/>
      <c r="L35" s="411"/>
      <c r="M35" s="411"/>
      <c r="N35" s="411"/>
      <c r="O35" s="411"/>
    </row>
    <row r="36" ht="21.75" customHeight="1">
      <c r="A36" s="308"/>
      <c r="B36" s="308"/>
      <c r="C36" s="48"/>
      <c r="D36" s="377"/>
      <c r="E36" s="377"/>
      <c r="F36" s="377"/>
      <c r="G36" s="48"/>
      <c r="H36" s="368" t="s">
        <v>182</v>
      </c>
      <c r="L36" s="369">
        <v>11900.0</v>
      </c>
    </row>
    <row r="37" ht="16.5" customHeight="1">
      <c r="A37" s="308"/>
      <c r="B37" s="308"/>
      <c r="C37" s="48"/>
      <c r="D37" s="377"/>
      <c r="E37" s="377"/>
      <c r="F37" s="377"/>
      <c r="G37" s="48"/>
      <c r="H37" s="370" t="s">
        <v>27</v>
      </c>
    </row>
    <row r="38" ht="10.5" customHeight="1">
      <c r="A38" s="308"/>
      <c r="B38" s="308"/>
      <c r="C38" s="308"/>
    </row>
    <row r="39" ht="17.25" customHeight="1">
      <c r="A39" s="308"/>
      <c r="B39" s="308"/>
      <c r="C39" s="412"/>
      <c r="D39" s="412"/>
      <c r="E39" s="412"/>
      <c r="F39" s="412"/>
      <c r="G39" s="412"/>
      <c r="H39" s="412"/>
      <c r="I39" s="412"/>
      <c r="J39" s="412"/>
      <c r="K39" s="412"/>
      <c r="L39" s="412"/>
      <c r="M39" s="412"/>
      <c r="N39" s="412"/>
      <c r="O39" s="174"/>
      <c r="P39" s="351"/>
    </row>
    <row r="40" ht="93.0" customHeight="1">
      <c r="A40" s="308"/>
      <c r="B40" s="308"/>
      <c r="C40" s="412"/>
      <c r="D40" s="412"/>
      <c r="E40" s="412"/>
      <c r="F40" s="412"/>
      <c r="G40" s="412"/>
      <c r="H40" s="412"/>
      <c r="I40" s="412"/>
      <c r="J40" s="412"/>
      <c r="K40" s="412"/>
      <c r="L40" s="412"/>
      <c r="M40" s="412"/>
      <c r="N40" s="412"/>
      <c r="O40" s="174"/>
      <c r="P40" s="351"/>
    </row>
    <row r="41" ht="37.5" customHeight="1">
      <c r="A41" s="308"/>
      <c r="B41" s="308"/>
      <c r="C41" s="412" t="s">
        <v>343</v>
      </c>
      <c r="K41" s="412"/>
      <c r="L41" s="412"/>
      <c r="M41" s="385" t="s">
        <v>290</v>
      </c>
      <c r="P41" s="351"/>
    </row>
    <row r="42" ht="38.25" customHeight="1">
      <c r="A42" s="308"/>
      <c r="B42" s="308"/>
      <c r="C42" s="354" t="s">
        <v>344</v>
      </c>
      <c r="D42" s="239"/>
      <c r="E42" s="239"/>
      <c r="F42" s="239"/>
      <c r="G42" s="239"/>
      <c r="H42" s="276" t="s">
        <v>148</v>
      </c>
      <c r="I42" s="354" t="s">
        <v>345</v>
      </c>
      <c r="J42" s="239"/>
      <c r="K42" s="239"/>
      <c r="L42" s="239"/>
      <c r="M42" s="239"/>
      <c r="N42" s="239"/>
      <c r="O42" s="307" t="s">
        <v>148</v>
      </c>
      <c r="P42" s="351"/>
    </row>
    <row r="43" ht="38.25" customHeight="1">
      <c r="A43" s="308"/>
      <c r="B43" s="308"/>
      <c r="C43" s="413" t="s">
        <v>293</v>
      </c>
      <c r="D43" s="239"/>
      <c r="E43" s="239"/>
      <c r="F43" s="239"/>
      <c r="G43" s="239"/>
      <c r="H43" s="276" t="s">
        <v>148</v>
      </c>
      <c r="I43" s="354" t="s">
        <v>346</v>
      </c>
      <c r="J43" s="239"/>
      <c r="K43" s="239"/>
      <c r="L43" s="239"/>
      <c r="M43" s="239"/>
      <c r="N43" s="239"/>
      <c r="O43" s="307" t="s">
        <v>148</v>
      </c>
      <c r="P43" s="351"/>
    </row>
    <row r="44" ht="38.25" customHeight="1">
      <c r="A44" s="308"/>
      <c r="B44" s="308"/>
      <c r="C44" s="413" t="s">
        <v>347</v>
      </c>
      <c r="D44" s="239"/>
      <c r="E44" s="239"/>
      <c r="F44" s="239"/>
      <c r="G44" s="239"/>
      <c r="H44" s="276" t="s">
        <v>148</v>
      </c>
      <c r="I44" s="354" t="s">
        <v>348</v>
      </c>
      <c r="J44" s="239"/>
      <c r="K44" s="239"/>
      <c r="L44" s="239"/>
      <c r="M44" s="239"/>
      <c r="N44" s="239"/>
      <c r="O44" s="307" t="s">
        <v>148</v>
      </c>
      <c r="P44" s="351"/>
    </row>
    <row r="45" ht="38.25" customHeight="1">
      <c r="A45" s="308"/>
      <c r="B45" s="308"/>
      <c r="C45" s="354" t="s">
        <v>349</v>
      </c>
      <c r="D45" s="239"/>
      <c r="E45" s="239"/>
      <c r="F45" s="239"/>
      <c r="G45" s="239"/>
      <c r="H45" s="276" t="s">
        <v>148</v>
      </c>
      <c r="I45" s="354" t="s">
        <v>350</v>
      </c>
      <c r="J45" s="239"/>
      <c r="K45" s="239"/>
      <c r="L45" s="239"/>
      <c r="M45" s="239"/>
      <c r="N45" s="239"/>
      <c r="O45" s="307" t="s">
        <v>148</v>
      </c>
      <c r="P45" s="351"/>
    </row>
    <row r="46" ht="38.25" customHeight="1">
      <c r="A46" s="308"/>
      <c r="B46" s="308"/>
      <c r="C46" s="413" t="s">
        <v>299</v>
      </c>
      <c r="D46" s="239"/>
      <c r="E46" s="239"/>
      <c r="F46" s="239"/>
      <c r="G46" s="239"/>
      <c r="H46" s="355" t="s">
        <v>148</v>
      </c>
      <c r="I46" s="354" t="s">
        <v>351</v>
      </c>
      <c r="J46" s="239"/>
      <c r="K46" s="239"/>
      <c r="L46" s="239"/>
      <c r="M46" s="239"/>
      <c r="N46" s="239"/>
      <c r="O46" s="307" t="s">
        <v>148</v>
      </c>
      <c r="P46" s="351"/>
    </row>
    <row r="47" ht="38.25" customHeight="1">
      <c r="A47" s="308"/>
      <c r="B47" s="308"/>
      <c r="C47" s="354" t="s">
        <v>352</v>
      </c>
      <c r="D47" s="239"/>
      <c r="E47" s="239"/>
      <c r="F47" s="239"/>
      <c r="G47" s="239"/>
      <c r="H47" s="276" t="s">
        <v>148</v>
      </c>
      <c r="I47" s="405" t="s">
        <v>296</v>
      </c>
      <c r="J47" s="239"/>
      <c r="K47" s="239"/>
      <c r="L47" s="239"/>
      <c r="M47" s="239"/>
      <c r="N47" s="239"/>
      <c r="O47" s="307" t="s">
        <v>148</v>
      </c>
      <c r="P47" s="351"/>
    </row>
    <row r="48" ht="38.25" customHeight="1">
      <c r="A48" s="308"/>
      <c r="B48" s="308"/>
      <c r="C48" s="354" t="s">
        <v>303</v>
      </c>
      <c r="D48" s="239"/>
      <c r="E48" s="239"/>
      <c r="F48" s="239"/>
      <c r="G48" s="239"/>
      <c r="H48" s="355" t="s">
        <v>148</v>
      </c>
      <c r="I48" s="275" t="s">
        <v>298</v>
      </c>
      <c r="J48" s="239"/>
      <c r="K48" s="239"/>
      <c r="L48" s="239"/>
      <c r="M48" s="239"/>
      <c r="N48" s="239"/>
      <c r="O48" s="307" t="s">
        <v>148</v>
      </c>
      <c r="P48" s="351"/>
    </row>
    <row r="49" ht="38.25" customHeight="1">
      <c r="A49" s="308"/>
      <c r="B49" s="308"/>
      <c r="C49" s="314" t="s">
        <v>294</v>
      </c>
      <c r="D49" s="239"/>
      <c r="E49" s="239"/>
      <c r="F49" s="239"/>
      <c r="G49" s="239"/>
      <c r="H49" s="355" t="s">
        <v>148</v>
      </c>
      <c r="I49" s="238" t="s">
        <v>353</v>
      </c>
      <c r="J49" s="239"/>
      <c r="K49" s="239"/>
      <c r="L49" s="239"/>
      <c r="M49" s="239"/>
      <c r="N49" s="239"/>
      <c r="O49" s="307" t="s">
        <v>148</v>
      </c>
      <c r="P49" s="351"/>
    </row>
    <row r="50" ht="38.25" customHeight="1">
      <c r="A50" s="308"/>
      <c r="B50" s="308"/>
      <c r="C50" s="413" t="s">
        <v>354</v>
      </c>
      <c r="D50" s="239"/>
      <c r="E50" s="239"/>
      <c r="F50" s="239"/>
      <c r="G50" s="239"/>
      <c r="H50" s="287"/>
      <c r="I50" s="413" t="s">
        <v>302</v>
      </c>
      <c r="J50" s="239"/>
      <c r="K50" s="239"/>
      <c r="L50" s="239"/>
      <c r="M50" s="239"/>
      <c r="N50" s="239"/>
      <c r="O50" s="414" t="s">
        <v>148</v>
      </c>
      <c r="P50" s="351"/>
    </row>
    <row r="51" ht="38.25" customHeight="1">
      <c r="A51" s="308"/>
      <c r="B51" s="308"/>
      <c r="C51" s="315" t="s">
        <v>307</v>
      </c>
      <c r="D51" s="239"/>
      <c r="E51" s="239"/>
      <c r="F51" s="239"/>
      <c r="G51" s="239"/>
      <c r="H51" s="287" t="s">
        <v>148</v>
      </c>
      <c r="I51" s="361" t="s">
        <v>313</v>
      </c>
      <c r="J51" s="239"/>
      <c r="K51" s="239"/>
      <c r="L51" s="239"/>
      <c r="M51" s="239"/>
      <c r="N51" s="362"/>
      <c r="O51" s="276" t="s">
        <v>148</v>
      </c>
      <c r="P51" s="351"/>
    </row>
    <row r="52" ht="38.25" customHeight="1">
      <c r="A52" s="308"/>
      <c r="B52" s="308"/>
      <c r="C52" s="290" t="s">
        <v>355</v>
      </c>
      <c r="D52" s="239"/>
      <c r="E52" s="239"/>
      <c r="F52" s="239"/>
      <c r="G52" s="239"/>
      <c r="H52" s="297" t="s">
        <v>311</v>
      </c>
      <c r="I52" s="415" t="s">
        <v>306</v>
      </c>
      <c r="J52" s="239"/>
      <c r="K52" s="239"/>
      <c r="L52" s="239"/>
      <c r="M52" s="239"/>
      <c r="N52" s="239"/>
      <c r="O52" s="416" t="s">
        <v>148</v>
      </c>
      <c r="P52" s="351"/>
    </row>
    <row r="53" ht="38.25" customHeight="1">
      <c r="A53" s="308"/>
      <c r="B53" s="308"/>
      <c r="C53" s="417" t="s">
        <v>356</v>
      </c>
      <c r="D53" s="239"/>
      <c r="E53" s="239"/>
      <c r="F53" s="239"/>
      <c r="G53" s="239"/>
      <c r="H53" s="252" t="s">
        <v>148</v>
      </c>
      <c r="I53" s="358" t="s">
        <v>357</v>
      </c>
      <c r="J53" s="239"/>
      <c r="K53" s="239"/>
      <c r="L53" s="239"/>
      <c r="M53" s="239"/>
      <c r="N53" s="239"/>
      <c r="O53" s="359" t="s">
        <v>311</v>
      </c>
      <c r="P53" s="351"/>
    </row>
    <row r="54" ht="21.75" customHeight="1">
      <c r="A54" s="308"/>
      <c r="B54" s="308"/>
      <c r="C54" s="350"/>
      <c r="D54" s="350"/>
      <c r="E54" s="350"/>
      <c r="F54" s="350"/>
      <c r="G54" s="350"/>
      <c r="H54" s="350"/>
      <c r="I54" s="350"/>
      <c r="J54" s="350"/>
      <c r="K54" s="350"/>
      <c r="L54" s="350"/>
      <c r="M54" s="350"/>
      <c r="N54" s="350"/>
      <c r="O54" s="350"/>
      <c r="P54" s="351"/>
    </row>
    <row r="55" ht="25.5" customHeight="1">
      <c r="A55" s="308"/>
      <c r="B55" s="308"/>
      <c r="C55" s="350"/>
      <c r="D55" s="350"/>
      <c r="E55" s="350"/>
      <c r="F55" s="350"/>
      <c r="G55" s="350"/>
      <c r="H55" s="368" t="s">
        <v>182</v>
      </c>
      <c r="L55" s="369">
        <v>19900.0</v>
      </c>
      <c r="P55" s="351"/>
    </row>
    <row r="56" ht="11.25" customHeight="1">
      <c r="A56" s="308"/>
      <c r="B56" s="260"/>
      <c r="C56" s="260"/>
      <c r="D56" s="260"/>
      <c r="E56" s="260"/>
      <c r="F56" s="260"/>
      <c r="G56" s="260"/>
      <c r="H56" s="370" t="s">
        <v>27</v>
      </c>
      <c r="P56" s="260"/>
      <c r="Q56" s="321"/>
      <c r="R56" s="321"/>
    </row>
    <row r="57" ht="24.75" customHeight="1">
      <c r="A57" s="308"/>
      <c r="B57" s="260"/>
      <c r="C57" s="418"/>
      <c r="D57" s="418"/>
      <c r="E57" s="418"/>
      <c r="F57" s="418"/>
      <c r="G57" s="418"/>
      <c r="H57" s="418"/>
      <c r="I57" s="418"/>
      <c r="J57" s="418"/>
      <c r="K57" s="418"/>
      <c r="L57" s="418"/>
      <c r="M57" s="418"/>
      <c r="N57" s="418"/>
      <c r="O57" s="418"/>
      <c r="P57" s="418"/>
      <c r="Q57" s="321"/>
      <c r="R57" s="321"/>
    </row>
    <row r="58" ht="24.75" customHeight="1">
      <c r="A58" s="308"/>
      <c r="B58" s="260"/>
      <c r="C58" s="419"/>
      <c r="D58" s="420" t="s">
        <v>358</v>
      </c>
      <c r="N58" s="419"/>
      <c r="O58" s="419"/>
      <c r="P58" s="418"/>
      <c r="Q58" s="321"/>
      <c r="R58" s="321"/>
    </row>
    <row r="59" ht="20.25" customHeight="1">
      <c r="A59" s="308"/>
      <c r="B59" s="260"/>
      <c r="C59" s="421"/>
      <c r="D59" s="422" t="s">
        <v>359</v>
      </c>
      <c r="O59" s="421"/>
      <c r="P59" s="418"/>
      <c r="Q59" s="321"/>
      <c r="R59" s="321"/>
    </row>
    <row r="60" ht="20.25" customHeight="1">
      <c r="A60" s="308"/>
      <c r="B60" s="260"/>
      <c r="C60" s="421"/>
      <c r="D60" s="422" t="s">
        <v>360</v>
      </c>
      <c r="O60" s="421"/>
      <c r="P60" s="418"/>
      <c r="Q60" s="321"/>
      <c r="R60" s="321"/>
    </row>
    <row r="61" ht="20.25" customHeight="1">
      <c r="A61" s="308"/>
      <c r="B61" s="260"/>
      <c r="C61" s="421"/>
      <c r="D61" s="422" t="s">
        <v>361</v>
      </c>
      <c r="O61" s="421"/>
      <c r="P61" s="418"/>
      <c r="Q61" s="321"/>
      <c r="R61" s="321"/>
    </row>
    <row r="62" ht="20.25" customHeight="1">
      <c r="A62" s="308"/>
      <c r="B62" s="260"/>
      <c r="C62" s="421"/>
      <c r="D62" s="422" t="s">
        <v>362</v>
      </c>
      <c r="O62" s="421"/>
      <c r="P62" s="418"/>
      <c r="Q62" s="321"/>
      <c r="R62" s="321"/>
    </row>
    <row r="63" ht="14.25" customHeight="1">
      <c r="A63" s="308"/>
      <c r="B63" s="260"/>
      <c r="C63" s="418"/>
      <c r="D63" s="418"/>
      <c r="E63" s="418"/>
      <c r="F63" s="418"/>
      <c r="G63" s="418"/>
      <c r="H63" s="418"/>
      <c r="I63" s="418"/>
      <c r="J63" s="418"/>
      <c r="K63" s="418"/>
      <c r="L63" s="418"/>
      <c r="M63" s="418"/>
      <c r="N63" s="418"/>
      <c r="O63" s="418"/>
      <c r="P63" s="418"/>
      <c r="Q63" s="321"/>
      <c r="R63" s="321"/>
    </row>
    <row r="64" ht="33.75" customHeight="1">
      <c r="A64" s="308"/>
      <c r="B64" s="260"/>
      <c r="C64" s="320" t="s">
        <v>249</v>
      </c>
      <c r="P64" s="260"/>
      <c r="Q64" s="321"/>
      <c r="R64" s="321"/>
    </row>
    <row r="65" ht="30.75" customHeight="1">
      <c r="A65" s="308"/>
      <c r="B65" s="260"/>
      <c r="C65" s="322" t="s">
        <v>250</v>
      </c>
      <c r="P65" s="260"/>
      <c r="Q65" s="321"/>
      <c r="R65" s="321"/>
    </row>
    <row r="66" ht="17.25" customHeight="1">
      <c r="A66" s="308"/>
      <c r="B66" s="260"/>
      <c r="C66" s="322"/>
      <c r="D66" s="322"/>
      <c r="E66" s="322"/>
      <c r="F66" s="322"/>
      <c r="G66" s="323" t="s">
        <v>317</v>
      </c>
      <c r="M66" s="322"/>
      <c r="N66" s="322"/>
      <c r="O66" s="322"/>
      <c r="P66" s="260"/>
      <c r="Q66" s="321"/>
      <c r="R66" s="321"/>
    </row>
    <row r="67" ht="31.5" customHeight="1">
      <c r="A67" s="308"/>
      <c r="B67" s="260"/>
      <c r="C67" s="324" t="s">
        <v>252</v>
      </c>
      <c r="P67" s="260"/>
      <c r="Q67" s="321"/>
      <c r="R67" s="321"/>
    </row>
    <row r="68" ht="17.25" customHeight="1">
      <c r="A68" s="308"/>
      <c r="B68" s="260"/>
      <c r="C68" s="325"/>
      <c r="D68" s="325"/>
      <c r="E68" s="325"/>
      <c r="F68" s="323" t="s">
        <v>253</v>
      </c>
      <c r="N68" s="325"/>
      <c r="O68" s="325"/>
      <c r="P68" s="260"/>
      <c r="Q68" s="321"/>
      <c r="R68" s="321"/>
    </row>
    <row r="69" ht="17.25" customHeight="1">
      <c r="A69" s="308"/>
      <c r="B69" s="260"/>
      <c r="C69" s="325"/>
      <c r="D69" s="325"/>
      <c r="E69" s="325"/>
      <c r="N69" s="325"/>
      <c r="O69" s="325"/>
      <c r="P69" s="260"/>
      <c r="Q69" s="321"/>
      <c r="R69" s="321"/>
    </row>
    <row r="70" ht="33.75" customHeight="1">
      <c r="A70" s="308"/>
      <c r="B70" s="260"/>
      <c r="C70" s="324" t="s">
        <v>254</v>
      </c>
      <c r="P70" s="260"/>
      <c r="Q70" s="321"/>
      <c r="R70" s="321"/>
    </row>
    <row r="71" ht="33.75" customHeight="1">
      <c r="A71" s="308"/>
      <c r="B71" s="260"/>
      <c r="C71" s="323" t="s">
        <v>255</v>
      </c>
      <c r="P71" s="260"/>
      <c r="Q71" s="321"/>
      <c r="R71" s="321"/>
    </row>
    <row r="72" ht="10.5" customHeight="1">
      <c r="A72" s="308"/>
      <c r="B72" s="260"/>
      <c r="C72" s="260"/>
      <c r="D72" s="260"/>
      <c r="E72" s="260"/>
      <c r="F72" s="260"/>
      <c r="G72" s="260"/>
      <c r="H72" s="260"/>
      <c r="I72" s="260"/>
      <c r="J72" s="260"/>
      <c r="K72" s="260"/>
      <c r="L72" s="260"/>
      <c r="M72" s="260"/>
      <c r="N72" s="260"/>
      <c r="O72" s="260"/>
      <c r="P72" s="260"/>
      <c r="Q72" s="321"/>
      <c r="R72" s="321"/>
    </row>
    <row r="73" ht="10.5" customHeight="1">
      <c r="A73" s="308"/>
      <c r="B73" s="260" t="s">
        <v>363</v>
      </c>
      <c r="Q73" s="321"/>
      <c r="R73" s="321"/>
    </row>
    <row r="74" ht="10.5" customHeight="1">
      <c r="A74" s="308"/>
      <c r="B74" s="308"/>
      <c r="C74" s="308"/>
      <c r="E74" s="74"/>
      <c r="R74" s="321"/>
    </row>
    <row r="75" ht="16.5" customHeight="1">
      <c r="A75" s="88"/>
      <c r="B75" s="89"/>
      <c r="C75" s="90" t="s">
        <v>364</v>
      </c>
      <c r="H75" s="90"/>
      <c r="I75" s="91" t="s">
        <v>56</v>
      </c>
      <c r="K75" s="92" t="s">
        <v>57</v>
      </c>
      <c r="N75" s="92" t="s">
        <v>58</v>
      </c>
      <c r="P75" s="156" t="s">
        <v>365</v>
      </c>
    </row>
    <row r="76" ht="19.5" customHeight="1">
      <c r="A76" s="88"/>
      <c r="B76" s="89"/>
      <c r="H76" s="90"/>
    </row>
    <row r="77" ht="1.5" customHeight="1">
      <c r="A77" s="88"/>
      <c r="B77" s="89"/>
      <c r="C77" s="89"/>
      <c r="D77" s="89"/>
      <c r="E77" s="89"/>
      <c r="F77" s="89"/>
      <c r="G77" s="89"/>
      <c r="H77" s="89"/>
      <c r="I77" s="89"/>
      <c r="J77" s="374"/>
      <c r="N77" s="374"/>
      <c r="Q77" s="94"/>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90">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59"/>
    <mergeCell ref="D60:N60"/>
    <mergeCell ref="D61:N61"/>
    <mergeCell ref="D62:N62"/>
    <mergeCell ref="C64:O64"/>
    <mergeCell ref="C65:O65"/>
    <mergeCell ref="G66:L66"/>
    <mergeCell ref="C67:O67"/>
    <mergeCell ref="F68:M69"/>
    <mergeCell ref="N75:O76"/>
    <mergeCell ref="P75:Q76"/>
    <mergeCell ref="J77:M77"/>
    <mergeCell ref="N77:P77"/>
    <mergeCell ref="C70:O70"/>
    <mergeCell ref="C71:O71"/>
    <mergeCell ref="B73:P73"/>
    <mergeCell ref="E74:Q74"/>
    <mergeCell ref="C75:G76"/>
    <mergeCell ref="I75:J76"/>
    <mergeCell ref="K75:M76"/>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paperSize="5" cellComments="atEnd" orientation="portrait"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0"/>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'Auditoria de Google y Metas Ads'!K3</f>
        <v>irving lópez</v>
      </c>
      <c r="Q3" s="4"/>
    </row>
    <row r="4" ht="15.75" customHeight="1">
      <c r="A4" s="1"/>
      <c r="B4" s="1"/>
      <c r="C4" s="1"/>
      <c r="D4" s="1"/>
      <c r="E4" s="1"/>
      <c r="F4" s="1"/>
      <c r="G4" s="1"/>
      <c r="H4" s="1"/>
      <c r="I4" s="1"/>
      <c r="J4" s="1"/>
      <c r="Q4" s="4"/>
    </row>
    <row r="5" ht="15.75" customHeight="1">
      <c r="A5" s="1"/>
      <c r="B5" s="1"/>
      <c r="C5" s="1"/>
      <c r="D5" s="1"/>
      <c r="E5" s="1"/>
      <c r="F5" s="1"/>
      <c r="G5" s="1"/>
      <c r="H5" s="1"/>
      <c r="I5" s="110" t="str">
        <f>'Copy of HOJA RESÚMEN 2026'!F8</f>
        <v>No. Cotización:</v>
      </c>
      <c r="L5" s="203" t="str">
        <f>'Copy of HOJA RESÚMEN 2026'!H8</f>
        <v>E325126IL251</v>
      </c>
      <c r="N5" s="1"/>
      <c r="O5" s="264" t="s">
        <v>366</v>
      </c>
      <c r="P5" s="265">
        <f>'Copy of HOJA RESÚMEN 2026'!P5</f>
        <v>46122</v>
      </c>
      <c r="Q5" s="8"/>
    </row>
    <row r="6" ht="29.25" customHeight="1">
      <c r="A6" s="232"/>
      <c r="B6" s="232"/>
      <c r="C6" s="232" t="s">
        <v>23</v>
      </c>
      <c r="P6" s="232"/>
      <c r="Q6" s="232"/>
    </row>
    <row r="7" ht="19.5" customHeight="1">
      <c r="A7" s="308"/>
      <c r="B7" s="308"/>
      <c r="C7" s="308"/>
    </row>
    <row r="8" ht="27.0" customHeight="1">
      <c r="A8" s="174"/>
      <c r="B8" s="174"/>
      <c r="C8" s="375" t="s">
        <v>322</v>
      </c>
      <c r="J8" s="376"/>
      <c r="K8" s="376"/>
      <c r="L8" s="376"/>
      <c r="M8" s="283" t="s">
        <v>146</v>
      </c>
      <c r="P8" s="377"/>
      <c r="Q8" s="377"/>
      <c r="R8" s="377"/>
      <c r="S8" s="377"/>
      <c r="T8" s="377"/>
      <c r="U8" s="377"/>
      <c r="V8" s="377"/>
      <c r="W8" s="377"/>
      <c r="X8" s="377"/>
      <c r="Y8" s="377"/>
      <c r="Z8" s="377"/>
    </row>
    <row r="9" ht="26.25" customHeight="1">
      <c r="A9" s="174"/>
      <c r="B9" s="174"/>
      <c r="C9" s="314" t="s">
        <v>286</v>
      </c>
      <c r="D9" s="239"/>
      <c r="E9" s="239"/>
      <c r="F9" s="239"/>
      <c r="G9" s="239"/>
      <c r="H9" s="239"/>
      <c r="I9" s="239"/>
      <c r="J9" s="239"/>
      <c r="K9" s="239"/>
      <c r="L9" s="239"/>
      <c r="M9" s="239"/>
      <c r="N9" s="239"/>
      <c r="O9" s="239"/>
      <c r="P9" s="303" t="s">
        <v>148</v>
      </c>
      <c r="Q9" s="377"/>
      <c r="R9" s="377"/>
      <c r="S9" s="377"/>
      <c r="T9" s="377"/>
      <c r="U9" s="377"/>
      <c r="V9" s="377"/>
      <c r="W9" s="377"/>
      <c r="X9" s="377"/>
      <c r="Y9" s="377"/>
      <c r="Z9" s="377"/>
    </row>
    <row r="10" ht="26.25" customHeight="1">
      <c r="A10" s="174"/>
      <c r="B10" s="174"/>
      <c r="C10" s="347" t="s">
        <v>287</v>
      </c>
      <c r="D10" s="279"/>
      <c r="E10" s="279"/>
      <c r="F10" s="279"/>
      <c r="G10" s="279"/>
      <c r="H10" s="279"/>
      <c r="I10" s="279"/>
      <c r="J10" s="279"/>
      <c r="K10" s="279"/>
      <c r="L10" s="279"/>
      <c r="M10" s="279"/>
      <c r="N10" s="312"/>
      <c r="O10" s="378"/>
      <c r="P10" s="303" t="s">
        <v>148</v>
      </c>
      <c r="Q10" s="377"/>
      <c r="R10" s="377"/>
      <c r="S10" s="377"/>
      <c r="T10" s="377"/>
      <c r="U10" s="377"/>
      <c r="V10" s="377"/>
      <c r="W10" s="377"/>
      <c r="X10" s="377"/>
      <c r="Y10" s="377"/>
      <c r="Z10" s="377"/>
    </row>
    <row r="11" ht="26.25" customHeight="1">
      <c r="A11" s="174"/>
      <c r="B11" s="174"/>
      <c r="C11" s="314" t="s">
        <v>240</v>
      </c>
      <c r="D11" s="239"/>
      <c r="E11" s="239"/>
      <c r="F11" s="239"/>
      <c r="G11" s="239"/>
      <c r="H11" s="239"/>
      <c r="I11" s="239"/>
      <c r="J11" s="239"/>
      <c r="K11" s="239"/>
      <c r="L11" s="239"/>
      <c r="M11" s="239"/>
      <c r="N11" s="239"/>
      <c r="O11" s="239"/>
      <c r="P11" s="303" t="s">
        <v>148</v>
      </c>
      <c r="Q11" s="377"/>
      <c r="R11" s="377"/>
      <c r="S11" s="377"/>
      <c r="T11" s="377"/>
      <c r="U11" s="377"/>
      <c r="V11" s="377"/>
      <c r="W11" s="377"/>
      <c r="X11" s="377"/>
      <c r="Y11" s="377"/>
      <c r="Z11" s="377"/>
    </row>
    <row r="12" ht="26.25" customHeight="1">
      <c r="A12" s="174"/>
      <c r="B12" s="174"/>
      <c r="C12" s="314" t="s">
        <v>241</v>
      </c>
      <c r="D12" s="239"/>
      <c r="E12" s="239"/>
      <c r="F12" s="239"/>
      <c r="G12" s="239"/>
      <c r="H12" s="239"/>
      <c r="I12" s="239"/>
      <c r="J12" s="239"/>
      <c r="K12" s="239"/>
      <c r="L12" s="239"/>
      <c r="M12" s="239"/>
      <c r="N12" s="239"/>
      <c r="O12" s="239"/>
      <c r="P12" s="303" t="s">
        <v>148</v>
      </c>
      <c r="Q12" s="377"/>
      <c r="R12" s="377"/>
      <c r="S12" s="377"/>
      <c r="T12" s="377"/>
      <c r="U12" s="377"/>
      <c r="V12" s="377"/>
      <c r="W12" s="377"/>
      <c r="X12" s="377"/>
      <c r="Y12" s="377"/>
      <c r="Z12" s="377"/>
    </row>
    <row r="13" ht="26.25" customHeight="1">
      <c r="A13" s="174"/>
      <c r="B13" s="174"/>
      <c r="C13" s="314" t="s">
        <v>242</v>
      </c>
      <c r="D13" s="239"/>
      <c r="E13" s="239"/>
      <c r="F13" s="239"/>
      <c r="G13" s="239"/>
      <c r="H13" s="239"/>
      <c r="I13" s="239"/>
      <c r="J13" s="239"/>
      <c r="K13" s="239"/>
      <c r="L13" s="239"/>
      <c r="M13" s="239"/>
      <c r="N13" s="239"/>
      <c r="O13" s="239"/>
      <c r="P13" s="303" t="s">
        <v>148</v>
      </c>
      <c r="Q13" s="377"/>
      <c r="R13" s="377"/>
      <c r="S13" s="377"/>
      <c r="T13" s="377"/>
      <c r="U13" s="377"/>
      <c r="V13" s="377"/>
      <c r="W13" s="377"/>
      <c r="X13" s="377"/>
      <c r="Y13" s="377"/>
      <c r="Z13" s="377"/>
    </row>
    <row r="14" ht="26.25" customHeight="1">
      <c r="A14" s="174"/>
      <c r="B14" s="174"/>
      <c r="C14" s="314" t="s">
        <v>243</v>
      </c>
      <c r="D14" s="239"/>
      <c r="E14" s="239"/>
      <c r="F14" s="239"/>
      <c r="G14" s="239"/>
      <c r="H14" s="239"/>
      <c r="I14" s="239"/>
      <c r="J14" s="239"/>
      <c r="K14" s="239"/>
      <c r="L14" s="239"/>
      <c r="M14" s="239"/>
      <c r="N14" s="239"/>
      <c r="O14" s="239"/>
      <c r="P14" s="303" t="s">
        <v>148</v>
      </c>
      <c r="Q14" s="377"/>
      <c r="R14" s="377"/>
      <c r="S14" s="377"/>
      <c r="T14" s="377"/>
      <c r="U14" s="377"/>
      <c r="V14" s="377"/>
      <c r="W14" s="377"/>
      <c r="X14" s="377"/>
      <c r="Y14" s="377"/>
      <c r="Z14" s="377"/>
    </row>
    <row r="15" ht="26.25" customHeight="1">
      <c r="A15" s="174"/>
      <c r="B15" s="174"/>
      <c r="C15" s="314" t="s">
        <v>244</v>
      </c>
      <c r="D15" s="239"/>
      <c r="E15" s="239"/>
      <c r="F15" s="239"/>
      <c r="G15" s="239"/>
      <c r="H15" s="239"/>
      <c r="I15" s="239"/>
      <c r="J15" s="239"/>
      <c r="K15" s="239"/>
      <c r="L15" s="239"/>
      <c r="M15" s="239"/>
      <c r="N15" s="239"/>
      <c r="O15" s="239"/>
      <c r="P15" s="303" t="s">
        <v>148</v>
      </c>
      <c r="Q15" s="377"/>
      <c r="R15" s="377"/>
      <c r="S15" s="377"/>
      <c r="T15" s="377"/>
      <c r="U15" s="377"/>
      <c r="V15" s="377"/>
      <c r="W15" s="377"/>
      <c r="X15" s="377"/>
      <c r="Y15" s="377"/>
      <c r="Z15" s="377"/>
    </row>
    <row r="16" ht="26.25" customHeight="1">
      <c r="A16" s="174"/>
      <c r="B16" s="174"/>
      <c r="C16" s="314" t="s">
        <v>245</v>
      </c>
      <c r="D16" s="239"/>
      <c r="E16" s="239"/>
      <c r="F16" s="239"/>
      <c r="G16" s="239"/>
      <c r="H16" s="239"/>
      <c r="I16" s="239"/>
      <c r="J16" s="239"/>
      <c r="K16" s="239"/>
      <c r="L16" s="239"/>
      <c r="M16" s="239"/>
      <c r="N16" s="239"/>
      <c r="O16" s="239"/>
      <c r="P16" s="303" t="s">
        <v>148</v>
      </c>
      <c r="Q16" s="377"/>
      <c r="R16" s="377"/>
      <c r="S16" s="377"/>
      <c r="T16" s="377"/>
      <c r="U16" s="377"/>
      <c r="V16" s="377"/>
      <c r="W16" s="377"/>
      <c r="X16" s="377"/>
      <c r="Y16" s="377"/>
      <c r="Z16" s="377"/>
    </row>
    <row r="17" ht="26.25" customHeight="1">
      <c r="A17" s="174"/>
      <c r="B17" s="174"/>
      <c r="C17" s="314" t="s">
        <v>246</v>
      </c>
      <c r="D17" s="239"/>
      <c r="E17" s="239"/>
      <c r="F17" s="239"/>
      <c r="G17" s="239"/>
      <c r="H17" s="239"/>
      <c r="I17" s="239"/>
      <c r="J17" s="239"/>
      <c r="K17" s="239"/>
      <c r="L17" s="239"/>
      <c r="M17" s="239"/>
      <c r="N17" s="239"/>
      <c r="O17" s="239"/>
      <c r="P17" s="303" t="s">
        <v>148</v>
      </c>
      <c r="Q17" s="377"/>
      <c r="R17" s="377"/>
      <c r="S17" s="377"/>
      <c r="T17" s="377"/>
      <c r="U17" s="377"/>
      <c r="V17" s="377"/>
      <c r="W17" s="377"/>
      <c r="X17" s="377"/>
      <c r="Y17" s="377"/>
      <c r="Z17" s="377"/>
    </row>
    <row r="18" ht="26.25" customHeight="1">
      <c r="A18" s="174"/>
      <c r="B18" s="174"/>
      <c r="C18" s="315" t="s">
        <v>247</v>
      </c>
      <c r="D18" s="239"/>
      <c r="E18" s="239"/>
      <c r="F18" s="239"/>
      <c r="G18" s="239"/>
      <c r="H18" s="239"/>
      <c r="I18" s="239"/>
      <c r="J18" s="239"/>
      <c r="K18" s="239"/>
      <c r="L18" s="239"/>
      <c r="M18" s="239"/>
      <c r="N18" s="239"/>
      <c r="O18" s="239"/>
      <c r="P18" s="303" t="s">
        <v>148</v>
      </c>
      <c r="Q18" s="377"/>
      <c r="R18" s="377"/>
      <c r="S18" s="377"/>
      <c r="T18" s="377"/>
      <c r="U18" s="377"/>
      <c r="V18" s="377"/>
      <c r="W18" s="377"/>
      <c r="X18" s="377"/>
      <c r="Y18" s="377"/>
      <c r="Z18" s="377"/>
    </row>
    <row r="19" ht="13.5" customHeight="1">
      <c r="A19" s="174"/>
      <c r="B19" s="174"/>
      <c r="C19" s="174"/>
      <c r="D19" s="174"/>
      <c r="E19" s="174"/>
      <c r="F19" s="174"/>
      <c r="G19" s="174"/>
      <c r="H19" s="174"/>
      <c r="I19" s="174"/>
      <c r="J19" s="174"/>
      <c r="K19" s="174"/>
      <c r="L19" s="174"/>
      <c r="M19" s="174"/>
      <c r="N19" s="174"/>
      <c r="O19" s="174"/>
      <c r="P19" s="48"/>
      <c r="Q19" s="377"/>
      <c r="R19" s="377"/>
      <c r="S19" s="377"/>
      <c r="T19" s="377"/>
      <c r="U19" s="377"/>
      <c r="V19" s="377"/>
      <c r="W19" s="377"/>
      <c r="X19" s="377"/>
      <c r="Y19" s="377"/>
      <c r="Z19" s="377"/>
    </row>
    <row r="20" ht="30.75" customHeight="1">
      <c r="A20" s="174"/>
      <c r="B20" s="174"/>
      <c r="C20" s="48"/>
      <c r="D20" s="48"/>
      <c r="E20" s="48"/>
      <c r="F20" s="48"/>
      <c r="G20" s="48"/>
      <c r="H20" s="379" t="s">
        <v>248</v>
      </c>
      <c r="L20" s="380">
        <v>4900.0</v>
      </c>
      <c r="P20" s="377"/>
      <c r="Q20" s="377"/>
      <c r="R20" s="377"/>
      <c r="S20" s="377"/>
      <c r="T20" s="377"/>
      <c r="U20" s="377"/>
      <c r="V20" s="377"/>
      <c r="W20" s="377"/>
      <c r="X20" s="377"/>
      <c r="Y20" s="377"/>
      <c r="Z20" s="377"/>
    </row>
    <row r="21" ht="15.75" customHeight="1">
      <c r="A21" s="174"/>
      <c r="B21" s="174"/>
      <c r="C21" s="377"/>
      <c r="D21" s="377"/>
      <c r="E21" s="377"/>
      <c r="F21" s="377"/>
      <c r="G21" s="377"/>
      <c r="H21" s="381" t="s">
        <v>27</v>
      </c>
      <c r="P21" s="377"/>
      <c r="Q21" s="377"/>
      <c r="R21" s="377"/>
      <c r="S21" s="377"/>
      <c r="T21" s="377"/>
      <c r="U21" s="377"/>
      <c r="V21" s="377"/>
      <c r="W21" s="377"/>
      <c r="X21" s="377"/>
      <c r="Y21" s="377"/>
      <c r="Z21" s="377"/>
    </row>
    <row r="22" ht="15.0" customHeight="1">
      <c r="A22" s="308"/>
      <c r="B22" s="308"/>
      <c r="H22" s="319"/>
      <c r="L22" s="318"/>
      <c r="M22" s="318"/>
      <c r="N22" s="318"/>
      <c r="O22" s="318"/>
    </row>
    <row r="23" ht="15.0" customHeight="1">
      <c r="A23" s="308"/>
      <c r="B23" s="308"/>
      <c r="C23" s="308"/>
    </row>
    <row r="24" ht="22.5" customHeight="1">
      <c r="A24" s="308"/>
      <c r="B24" s="308"/>
      <c r="C24" s="308"/>
    </row>
    <row r="25" ht="27.75" customHeight="1">
      <c r="A25" s="308"/>
      <c r="B25" s="308"/>
      <c r="C25" s="382" t="s">
        <v>323</v>
      </c>
      <c r="J25" s="383"/>
      <c r="K25" s="384"/>
      <c r="L25" s="384"/>
      <c r="M25" s="385" t="s">
        <v>324</v>
      </c>
      <c r="P25" s="310"/>
    </row>
    <row r="26" ht="33.75" customHeight="1">
      <c r="A26" s="308"/>
      <c r="B26" s="308"/>
      <c r="C26" s="386" t="s">
        <v>325</v>
      </c>
      <c r="D26" s="239"/>
      <c r="E26" s="239"/>
      <c r="F26" s="239"/>
      <c r="G26" s="239"/>
      <c r="H26" s="387" t="s">
        <v>148</v>
      </c>
      <c r="I26" s="386" t="s">
        <v>326</v>
      </c>
      <c r="J26" s="239"/>
      <c r="K26" s="239"/>
      <c r="L26" s="239"/>
      <c r="M26" s="239"/>
      <c r="N26" s="303" t="s">
        <v>148</v>
      </c>
      <c r="O26" s="377"/>
    </row>
    <row r="27" ht="33.75" customHeight="1">
      <c r="A27" s="308"/>
      <c r="B27" s="308"/>
      <c r="C27" s="314" t="s">
        <v>327</v>
      </c>
      <c r="D27" s="239"/>
      <c r="E27" s="239"/>
      <c r="F27" s="239"/>
      <c r="G27" s="239"/>
      <c r="H27" s="388" t="s">
        <v>148</v>
      </c>
      <c r="I27" s="389"/>
      <c r="J27" s="390" t="s">
        <v>328</v>
      </c>
      <c r="N27" s="303"/>
      <c r="O27" s="377"/>
    </row>
    <row r="28" ht="33.75" customHeight="1">
      <c r="A28" s="308"/>
      <c r="B28" s="308"/>
      <c r="C28" s="391"/>
      <c r="D28" s="392" t="s">
        <v>329</v>
      </c>
      <c r="E28" s="393"/>
      <c r="F28" s="391"/>
      <c r="G28" s="391"/>
      <c r="H28" s="389"/>
      <c r="I28" s="389" t="s">
        <v>330</v>
      </c>
      <c r="J28" s="394" t="s">
        <v>331</v>
      </c>
      <c r="N28" s="395"/>
      <c r="O28" s="237"/>
    </row>
    <row r="29" ht="33.75" customHeight="1">
      <c r="A29" s="308"/>
      <c r="B29" s="308"/>
      <c r="C29" s="389"/>
      <c r="D29" s="396" t="s">
        <v>332</v>
      </c>
      <c r="E29" s="397"/>
      <c r="F29" s="397"/>
      <c r="G29" s="389"/>
      <c r="H29" s="398"/>
      <c r="I29" s="398"/>
      <c r="J29" s="399" t="s">
        <v>333</v>
      </c>
      <c r="N29" s="400"/>
      <c r="O29" s="401"/>
    </row>
    <row r="30" ht="33.75" customHeight="1">
      <c r="A30" s="308"/>
      <c r="B30" s="308"/>
      <c r="C30" s="389"/>
      <c r="D30" s="402" t="s">
        <v>334</v>
      </c>
      <c r="E30" s="403"/>
      <c r="F30" s="403"/>
      <c r="G30" s="390"/>
      <c r="H30" s="390"/>
      <c r="I30" s="404" t="s">
        <v>335</v>
      </c>
      <c r="J30" s="239"/>
      <c r="K30" s="239"/>
      <c r="L30" s="239"/>
      <c r="M30" s="239"/>
      <c r="N30" s="395" t="s">
        <v>148</v>
      </c>
      <c r="O30" s="237"/>
    </row>
    <row r="31" ht="33.75" customHeight="1">
      <c r="A31" s="308"/>
      <c r="B31" s="308"/>
      <c r="C31" s="405" t="s">
        <v>336</v>
      </c>
      <c r="D31" s="239"/>
      <c r="E31" s="239"/>
      <c r="F31" s="239"/>
      <c r="G31" s="239"/>
      <c r="H31" s="388" t="s">
        <v>148</v>
      </c>
      <c r="I31" s="389"/>
      <c r="J31" s="394" t="s">
        <v>337</v>
      </c>
      <c r="N31" s="395"/>
      <c r="O31" s="237"/>
      <c r="R31" s="406"/>
    </row>
    <row r="32" ht="33.75" customHeight="1">
      <c r="A32" s="308"/>
      <c r="B32" s="308"/>
      <c r="C32" s="386" t="s">
        <v>338</v>
      </c>
      <c r="D32" s="239"/>
      <c r="E32" s="239"/>
      <c r="F32" s="239"/>
      <c r="G32" s="239"/>
      <c r="H32" s="388" t="s">
        <v>148</v>
      </c>
      <c r="I32" s="389"/>
      <c r="J32" s="407" t="s">
        <v>339</v>
      </c>
      <c r="N32" s="237"/>
      <c r="O32" s="237"/>
      <c r="R32" s="406"/>
    </row>
    <row r="33" ht="33.75" customHeight="1">
      <c r="A33" s="308"/>
      <c r="B33" s="308"/>
      <c r="C33" s="408" t="s">
        <v>340</v>
      </c>
      <c r="D33" s="239"/>
      <c r="E33" s="239"/>
      <c r="F33" s="239"/>
      <c r="G33" s="409"/>
      <c r="H33" s="387" t="s">
        <v>148</v>
      </c>
      <c r="I33" s="251" t="s">
        <v>341</v>
      </c>
      <c r="J33" s="239"/>
      <c r="K33" s="239"/>
      <c r="L33" s="239"/>
      <c r="M33" s="239"/>
      <c r="N33" s="395" t="s">
        <v>148</v>
      </c>
      <c r="O33" s="237"/>
      <c r="R33" s="406"/>
    </row>
    <row r="34" ht="30.0" customHeight="1">
      <c r="A34" s="308"/>
      <c r="B34" s="308"/>
      <c r="C34" s="275" t="s">
        <v>342</v>
      </c>
      <c r="D34" s="239"/>
      <c r="E34" s="239"/>
      <c r="F34" s="239"/>
      <c r="G34" s="239"/>
      <c r="H34" s="316" t="s">
        <v>148</v>
      </c>
      <c r="I34" s="389"/>
      <c r="J34" s="389"/>
      <c r="K34" s="389"/>
      <c r="L34" s="399"/>
      <c r="M34" s="399"/>
      <c r="N34" s="410"/>
      <c r="O34" s="410"/>
      <c r="R34" s="406"/>
    </row>
    <row r="35" ht="23.25" customHeight="1">
      <c r="A35" s="308"/>
      <c r="B35" s="308"/>
      <c r="C35" s="48"/>
      <c r="D35" s="377"/>
      <c r="E35" s="377"/>
      <c r="F35" s="377"/>
      <c r="G35" s="48"/>
      <c r="H35" s="368"/>
      <c r="I35" s="368"/>
      <c r="J35" s="368"/>
      <c r="K35" s="368"/>
      <c r="L35" s="411"/>
      <c r="M35" s="411"/>
      <c r="N35" s="411"/>
      <c r="O35" s="411"/>
    </row>
    <row r="36" ht="21.75" customHeight="1">
      <c r="A36" s="308"/>
      <c r="B36" s="308"/>
      <c r="C36" s="48"/>
      <c r="D36" s="377"/>
      <c r="E36" s="377"/>
      <c r="F36" s="377"/>
      <c r="G36" s="48"/>
      <c r="H36" s="368" t="s">
        <v>182</v>
      </c>
      <c r="L36" s="369">
        <v>11900.0</v>
      </c>
    </row>
    <row r="37" ht="16.5" customHeight="1">
      <c r="A37" s="308"/>
      <c r="B37" s="308"/>
      <c r="C37" s="48"/>
      <c r="D37" s="377"/>
      <c r="E37" s="377"/>
      <c r="F37" s="377"/>
      <c r="G37" s="48"/>
      <c r="H37" s="370" t="s">
        <v>27</v>
      </c>
    </row>
    <row r="38" ht="10.5" customHeight="1">
      <c r="A38" s="308"/>
      <c r="B38" s="308"/>
      <c r="C38" s="308"/>
    </row>
    <row r="39" ht="17.25" customHeight="1">
      <c r="A39" s="308"/>
      <c r="B39" s="308"/>
      <c r="C39" s="412"/>
      <c r="D39" s="412"/>
      <c r="E39" s="412"/>
      <c r="F39" s="412"/>
      <c r="G39" s="412"/>
      <c r="H39" s="412"/>
      <c r="I39" s="412"/>
      <c r="J39" s="412"/>
      <c r="K39" s="412"/>
      <c r="L39" s="412"/>
      <c r="M39" s="412"/>
      <c r="N39" s="412"/>
      <c r="O39" s="174"/>
      <c r="P39" s="351"/>
    </row>
    <row r="40" ht="90.0" customHeight="1">
      <c r="A40" s="308"/>
      <c r="B40" s="308"/>
      <c r="C40" s="412"/>
      <c r="D40" s="412"/>
      <c r="E40" s="412"/>
      <c r="F40" s="412"/>
      <c r="G40" s="412"/>
      <c r="H40" s="412"/>
      <c r="I40" s="412"/>
      <c r="J40" s="412"/>
      <c r="K40" s="412"/>
      <c r="L40" s="412"/>
      <c r="M40" s="412"/>
      <c r="N40" s="412"/>
      <c r="O40" s="174"/>
      <c r="P40" s="351"/>
    </row>
    <row r="41" ht="37.5" customHeight="1">
      <c r="A41" s="308"/>
      <c r="B41" s="308"/>
      <c r="C41" s="412" t="s">
        <v>343</v>
      </c>
      <c r="K41" s="412"/>
      <c r="L41" s="412"/>
      <c r="M41" s="385" t="s">
        <v>290</v>
      </c>
      <c r="P41" s="351"/>
    </row>
    <row r="42" ht="30.0" customHeight="1">
      <c r="A42" s="308"/>
      <c r="B42" s="308"/>
      <c r="C42" s="354" t="s">
        <v>344</v>
      </c>
      <c r="D42" s="239"/>
      <c r="E42" s="239"/>
      <c r="F42" s="239"/>
      <c r="G42" s="239"/>
      <c r="H42" s="276" t="s">
        <v>148</v>
      </c>
      <c r="I42" s="354" t="s">
        <v>345</v>
      </c>
      <c r="J42" s="239"/>
      <c r="K42" s="239"/>
      <c r="L42" s="239"/>
      <c r="M42" s="239"/>
      <c r="N42" s="239"/>
      <c r="O42" s="307" t="s">
        <v>148</v>
      </c>
      <c r="P42" s="351"/>
    </row>
    <row r="43" ht="30.0" customHeight="1">
      <c r="A43" s="308"/>
      <c r="B43" s="308"/>
      <c r="C43" s="413" t="s">
        <v>293</v>
      </c>
      <c r="D43" s="239"/>
      <c r="E43" s="239"/>
      <c r="F43" s="239"/>
      <c r="G43" s="239"/>
      <c r="H43" s="276" t="s">
        <v>148</v>
      </c>
      <c r="I43" s="354" t="s">
        <v>346</v>
      </c>
      <c r="J43" s="239"/>
      <c r="K43" s="239"/>
      <c r="L43" s="239"/>
      <c r="M43" s="239"/>
      <c r="N43" s="239"/>
      <c r="O43" s="307" t="s">
        <v>148</v>
      </c>
      <c r="P43" s="351"/>
    </row>
    <row r="44" ht="30.0" customHeight="1">
      <c r="A44" s="308"/>
      <c r="B44" s="308"/>
      <c r="C44" s="413" t="s">
        <v>347</v>
      </c>
      <c r="D44" s="239"/>
      <c r="E44" s="239"/>
      <c r="F44" s="239"/>
      <c r="G44" s="239"/>
      <c r="H44" s="276" t="s">
        <v>148</v>
      </c>
      <c r="I44" s="354" t="s">
        <v>348</v>
      </c>
      <c r="J44" s="239"/>
      <c r="K44" s="239"/>
      <c r="L44" s="239"/>
      <c r="M44" s="239"/>
      <c r="N44" s="239"/>
      <c r="O44" s="307" t="s">
        <v>148</v>
      </c>
      <c r="P44" s="351"/>
    </row>
    <row r="45" ht="30.0" customHeight="1">
      <c r="A45" s="308"/>
      <c r="B45" s="308"/>
      <c r="C45" s="354" t="s">
        <v>349</v>
      </c>
      <c r="D45" s="239"/>
      <c r="E45" s="239"/>
      <c r="F45" s="239"/>
      <c r="G45" s="239"/>
      <c r="H45" s="276" t="s">
        <v>148</v>
      </c>
      <c r="I45" s="354" t="s">
        <v>350</v>
      </c>
      <c r="J45" s="239"/>
      <c r="K45" s="239"/>
      <c r="L45" s="239"/>
      <c r="M45" s="239"/>
      <c r="N45" s="239"/>
      <c r="O45" s="307" t="s">
        <v>148</v>
      </c>
      <c r="P45" s="351"/>
    </row>
    <row r="46" ht="30.0" customHeight="1">
      <c r="A46" s="308"/>
      <c r="B46" s="308"/>
      <c r="C46" s="413" t="s">
        <v>299</v>
      </c>
      <c r="D46" s="239"/>
      <c r="E46" s="239"/>
      <c r="F46" s="239"/>
      <c r="G46" s="239"/>
      <c r="H46" s="355" t="s">
        <v>148</v>
      </c>
      <c r="I46" s="354" t="s">
        <v>351</v>
      </c>
      <c r="J46" s="239"/>
      <c r="K46" s="239"/>
      <c r="L46" s="239"/>
      <c r="M46" s="239"/>
      <c r="N46" s="239"/>
      <c r="O46" s="307" t="s">
        <v>148</v>
      </c>
      <c r="P46" s="351"/>
    </row>
    <row r="47" ht="30.0" customHeight="1">
      <c r="A47" s="308"/>
      <c r="B47" s="308"/>
      <c r="C47" s="354" t="s">
        <v>352</v>
      </c>
      <c r="D47" s="239"/>
      <c r="E47" s="239"/>
      <c r="F47" s="239"/>
      <c r="G47" s="239"/>
      <c r="H47" s="276" t="s">
        <v>148</v>
      </c>
      <c r="I47" s="405" t="s">
        <v>296</v>
      </c>
      <c r="J47" s="239"/>
      <c r="K47" s="239"/>
      <c r="L47" s="239"/>
      <c r="M47" s="239"/>
      <c r="N47" s="239"/>
      <c r="O47" s="307" t="s">
        <v>148</v>
      </c>
      <c r="P47" s="351"/>
    </row>
    <row r="48" ht="30.0" customHeight="1">
      <c r="A48" s="308"/>
      <c r="B48" s="308"/>
      <c r="C48" s="354" t="s">
        <v>303</v>
      </c>
      <c r="D48" s="239"/>
      <c r="E48" s="239"/>
      <c r="F48" s="239"/>
      <c r="G48" s="239"/>
      <c r="H48" s="355" t="s">
        <v>148</v>
      </c>
      <c r="I48" s="275" t="s">
        <v>298</v>
      </c>
      <c r="J48" s="239"/>
      <c r="K48" s="239"/>
      <c r="L48" s="239"/>
      <c r="M48" s="239"/>
      <c r="N48" s="239"/>
      <c r="O48" s="307" t="s">
        <v>148</v>
      </c>
      <c r="P48" s="351"/>
    </row>
    <row r="49" ht="39.0" customHeight="1">
      <c r="A49" s="308"/>
      <c r="B49" s="308"/>
      <c r="C49" s="314" t="s">
        <v>294</v>
      </c>
      <c r="D49" s="239"/>
      <c r="E49" s="239"/>
      <c r="F49" s="239"/>
      <c r="G49" s="239"/>
      <c r="H49" s="355" t="s">
        <v>148</v>
      </c>
      <c r="I49" s="238" t="s">
        <v>353</v>
      </c>
      <c r="J49" s="239"/>
      <c r="K49" s="239"/>
      <c r="L49" s="239"/>
      <c r="M49" s="239"/>
      <c r="N49" s="239"/>
      <c r="O49" s="307" t="s">
        <v>148</v>
      </c>
      <c r="P49" s="351"/>
    </row>
    <row r="50" ht="30.0" customHeight="1">
      <c r="A50" s="308"/>
      <c r="B50" s="308"/>
      <c r="C50" s="413" t="s">
        <v>354</v>
      </c>
      <c r="D50" s="239"/>
      <c r="E50" s="239"/>
      <c r="F50" s="239"/>
      <c r="G50" s="239"/>
      <c r="H50" s="287"/>
      <c r="I50" s="413" t="s">
        <v>302</v>
      </c>
      <c r="J50" s="239"/>
      <c r="K50" s="239"/>
      <c r="L50" s="239"/>
      <c r="M50" s="239"/>
      <c r="N50" s="239"/>
      <c r="O50" s="414" t="s">
        <v>148</v>
      </c>
      <c r="P50" s="351"/>
    </row>
    <row r="51" ht="30.0" customHeight="1">
      <c r="A51" s="308"/>
      <c r="B51" s="308"/>
      <c r="C51" s="315" t="s">
        <v>307</v>
      </c>
      <c r="D51" s="239"/>
      <c r="E51" s="239"/>
      <c r="F51" s="239"/>
      <c r="G51" s="239"/>
      <c r="H51" s="287" t="s">
        <v>148</v>
      </c>
      <c r="I51" s="361" t="s">
        <v>313</v>
      </c>
      <c r="J51" s="239"/>
      <c r="K51" s="239"/>
      <c r="L51" s="239"/>
      <c r="M51" s="239"/>
      <c r="N51" s="362"/>
      <c r="O51" s="276" t="s">
        <v>148</v>
      </c>
      <c r="P51" s="351"/>
    </row>
    <row r="52" ht="30.0" customHeight="1">
      <c r="A52" s="308"/>
      <c r="B52" s="308"/>
      <c r="C52" s="290" t="s">
        <v>355</v>
      </c>
      <c r="D52" s="239"/>
      <c r="E52" s="239"/>
      <c r="F52" s="239"/>
      <c r="G52" s="239"/>
      <c r="H52" s="297" t="s">
        <v>311</v>
      </c>
      <c r="I52" s="415" t="s">
        <v>306</v>
      </c>
      <c r="J52" s="239"/>
      <c r="K52" s="239"/>
      <c r="L52" s="239"/>
      <c r="M52" s="239"/>
      <c r="N52" s="239"/>
      <c r="O52" s="416" t="s">
        <v>148</v>
      </c>
      <c r="P52" s="351"/>
    </row>
    <row r="53" ht="30.0" customHeight="1">
      <c r="A53" s="308"/>
      <c r="B53" s="308"/>
      <c r="C53" s="417" t="s">
        <v>356</v>
      </c>
      <c r="D53" s="239"/>
      <c r="E53" s="239"/>
      <c r="F53" s="239"/>
      <c r="G53" s="239"/>
      <c r="H53" s="252" t="s">
        <v>148</v>
      </c>
      <c r="I53" s="358" t="s">
        <v>357</v>
      </c>
      <c r="J53" s="239"/>
      <c r="K53" s="239"/>
      <c r="L53" s="239"/>
      <c r="M53" s="239"/>
      <c r="N53" s="239"/>
      <c r="O53" s="359" t="s">
        <v>311</v>
      </c>
      <c r="P53" s="351"/>
    </row>
    <row r="54" ht="21.75" customHeight="1">
      <c r="A54" s="308"/>
      <c r="B54" s="308"/>
      <c r="C54" s="350"/>
      <c r="D54" s="350"/>
      <c r="E54" s="350"/>
      <c r="F54" s="350"/>
      <c r="G54" s="350"/>
      <c r="H54" s="350"/>
      <c r="I54" s="350"/>
      <c r="J54" s="350"/>
      <c r="K54" s="350"/>
      <c r="L54" s="350"/>
      <c r="M54" s="350"/>
      <c r="N54" s="350"/>
      <c r="O54" s="350"/>
      <c r="P54" s="351"/>
    </row>
    <row r="55" ht="25.5" customHeight="1">
      <c r="A55" s="308"/>
      <c r="B55" s="308"/>
      <c r="C55" s="350"/>
      <c r="D55" s="350"/>
      <c r="E55" s="350"/>
      <c r="F55" s="350"/>
      <c r="G55" s="350"/>
      <c r="H55" s="368" t="s">
        <v>182</v>
      </c>
      <c r="L55" s="369">
        <v>19900.0</v>
      </c>
      <c r="P55" s="351"/>
    </row>
    <row r="56" ht="11.25" customHeight="1">
      <c r="A56" s="308"/>
      <c r="B56" s="260"/>
      <c r="C56" s="260"/>
      <c r="D56" s="260"/>
      <c r="E56" s="260"/>
      <c r="F56" s="260"/>
      <c r="G56" s="260"/>
      <c r="H56" s="370" t="s">
        <v>27</v>
      </c>
      <c r="P56" s="260"/>
      <c r="Q56" s="321"/>
      <c r="R56" s="321"/>
    </row>
    <row r="57" ht="24.75" customHeight="1">
      <c r="A57" s="308"/>
      <c r="B57" s="260"/>
      <c r="C57" s="418"/>
      <c r="D57" s="418"/>
      <c r="E57" s="418"/>
      <c r="F57" s="418"/>
      <c r="G57" s="418"/>
      <c r="H57" s="418"/>
      <c r="I57" s="418"/>
      <c r="J57" s="418"/>
      <c r="K57" s="418"/>
      <c r="L57" s="418"/>
      <c r="M57" s="418"/>
      <c r="N57" s="418"/>
      <c r="O57" s="418"/>
      <c r="P57" s="418"/>
      <c r="Q57" s="321"/>
      <c r="R57" s="321"/>
    </row>
    <row r="58" ht="24.75" customHeight="1">
      <c r="A58" s="308"/>
      <c r="B58" s="260"/>
      <c r="C58" s="423"/>
      <c r="D58" s="424" t="s">
        <v>358</v>
      </c>
      <c r="N58" s="423"/>
      <c r="O58" s="423"/>
      <c r="P58" s="418"/>
      <c r="Q58" s="321"/>
      <c r="R58" s="321"/>
    </row>
    <row r="59" ht="10.5" customHeight="1">
      <c r="A59" s="308"/>
      <c r="B59" s="260"/>
      <c r="C59" s="425"/>
      <c r="D59" s="426" t="s">
        <v>367</v>
      </c>
      <c r="O59" s="425"/>
      <c r="P59" s="418"/>
      <c r="Q59" s="321"/>
      <c r="R59" s="321"/>
    </row>
    <row r="60" ht="9.0" customHeight="1">
      <c r="A60" s="308"/>
      <c r="B60" s="260"/>
      <c r="C60" s="425"/>
      <c r="O60" s="425"/>
      <c r="P60" s="418"/>
      <c r="Q60" s="321"/>
      <c r="R60" s="321"/>
    </row>
    <row r="61" ht="23.25" customHeight="1">
      <c r="A61" s="308"/>
      <c r="B61" s="260"/>
      <c r="C61" s="425"/>
      <c r="O61" s="425"/>
      <c r="P61" s="418"/>
      <c r="Q61" s="321"/>
      <c r="R61" s="321"/>
    </row>
    <row r="62" ht="8.25" customHeight="1">
      <c r="A62" s="308"/>
      <c r="B62" s="260"/>
      <c r="C62" s="425"/>
      <c r="O62" s="425"/>
      <c r="P62" s="418"/>
      <c r="Q62" s="321"/>
      <c r="R62" s="321"/>
    </row>
    <row r="63" ht="24.75" customHeight="1">
      <c r="A63" s="308"/>
      <c r="B63" s="260"/>
      <c r="C63" s="418"/>
      <c r="D63" s="418"/>
      <c r="E63" s="418"/>
      <c r="F63" s="418"/>
      <c r="G63" s="418"/>
      <c r="H63" s="418"/>
      <c r="I63" s="418"/>
      <c r="J63" s="418"/>
      <c r="K63" s="418"/>
      <c r="L63" s="418"/>
      <c r="M63" s="418"/>
      <c r="N63" s="418"/>
      <c r="O63" s="418"/>
      <c r="P63" s="418"/>
      <c r="Q63" s="321"/>
      <c r="R63" s="321"/>
    </row>
    <row r="64" ht="33.75" customHeight="1">
      <c r="A64" s="308"/>
      <c r="B64" s="260"/>
      <c r="C64" s="320" t="s">
        <v>249</v>
      </c>
      <c r="P64" s="260"/>
      <c r="Q64" s="321"/>
      <c r="R64" s="321"/>
    </row>
    <row r="65" ht="30.75" customHeight="1">
      <c r="A65" s="308"/>
      <c r="B65" s="260"/>
      <c r="C65" s="322" t="s">
        <v>250</v>
      </c>
      <c r="P65" s="260"/>
      <c r="Q65" s="321"/>
      <c r="R65" s="321"/>
    </row>
    <row r="66" ht="17.25" customHeight="1">
      <c r="A66" s="308"/>
      <c r="B66" s="260"/>
      <c r="C66" s="322"/>
      <c r="D66" s="322"/>
      <c r="E66" s="322"/>
      <c r="F66" s="322"/>
      <c r="G66" s="323" t="s">
        <v>317</v>
      </c>
      <c r="M66" s="322"/>
      <c r="N66" s="322"/>
      <c r="O66" s="322"/>
      <c r="P66" s="260"/>
      <c r="Q66" s="321"/>
      <c r="R66" s="321"/>
    </row>
    <row r="67" ht="31.5" customHeight="1">
      <c r="A67" s="308"/>
      <c r="B67" s="260"/>
      <c r="C67" s="324" t="s">
        <v>252</v>
      </c>
      <c r="P67" s="260"/>
      <c r="Q67" s="321"/>
      <c r="R67" s="321"/>
    </row>
    <row r="68" ht="17.25" customHeight="1">
      <c r="A68" s="308"/>
      <c r="B68" s="260"/>
      <c r="C68" s="325"/>
      <c r="D68" s="325"/>
      <c r="E68" s="325"/>
      <c r="F68" s="323" t="s">
        <v>253</v>
      </c>
      <c r="N68" s="325"/>
      <c r="O68" s="325"/>
      <c r="P68" s="260"/>
      <c r="Q68" s="321"/>
      <c r="R68" s="321"/>
    </row>
    <row r="69" ht="17.25" customHeight="1">
      <c r="A69" s="308"/>
      <c r="B69" s="260"/>
      <c r="C69" s="325"/>
      <c r="D69" s="325"/>
      <c r="E69" s="325"/>
      <c r="N69" s="325"/>
      <c r="O69" s="325"/>
      <c r="P69" s="260"/>
      <c r="Q69" s="321"/>
      <c r="R69" s="321"/>
    </row>
    <row r="70" ht="33.75" customHeight="1">
      <c r="A70" s="308"/>
      <c r="B70" s="260"/>
      <c r="C70" s="324" t="s">
        <v>254</v>
      </c>
      <c r="P70" s="260"/>
      <c r="Q70" s="321"/>
      <c r="R70" s="321"/>
    </row>
    <row r="71" ht="33.75" customHeight="1">
      <c r="A71" s="308"/>
      <c r="B71" s="260"/>
      <c r="C71" s="323" t="s">
        <v>255</v>
      </c>
      <c r="P71" s="260"/>
      <c r="Q71" s="321"/>
      <c r="R71" s="321"/>
    </row>
    <row r="72" ht="10.5" customHeight="1">
      <c r="A72" s="308"/>
      <c r="B72" s="260"/>
      <c r="C72" s="260"/>
      <c r="D72" s="260"/>
      <c r="E72" s="260"/>
      <c r="F72" s="260"/>
      <c r="G72" s="260"/>
      <c r="H72" s="260"/>
      <c r="I72" s="260"/>
      <c r="J72" s="260"/>
      <c r="K72" s="260"/>
      <c r="L72" s="260"/>
      <c r="M72" s="260"/>
      <c r="N72" s="260"/>
      <c r="O72" s="260"/>
      <c r="P72" s="260"/>
      <c r="Q72" s="321"/>
      <c r="R72" s="321"/>
    </row>
    <row r="73" ht="10.5" customHeight="1">
      <c r="A73" s="308"/>
      <c r="B73" s="260" t="s">
        <v>368</v>
      </c>
      <c r="Q73" s="321"/>
      <c r="R73" s="321"/>
    </row>
    <row r="74" ht="10.5" customHeight="1">
      <c r="A74" s="308"/>
      <c r="B74" s="308"/>
      <c r="C74" s="308"/>
      <c r="E74" s="74"/>
      <c r="R74" s="321"/>
    </row>
    <row r="75" ht="16.5" customHeight="1">
      <c r="A75" s="88"/>
      <c r="B75" s="89"/>
      <c r="C75" s="90" t="s">
        <v>369</v>
      </c>
      <c r="H75" s="90"/>
      <c r="I75" s="91" t="s">
        <v>56</v>
      </c>
      <c r="K75" s="92" t="s">
        <v>57</v>
      </c>
      <c r="N75" s="92" t="s">
        <v>58</v>
      </c>
      <c r="P75" s="156" t="s">
        <v>370</v>
      </c>
    </row>
    <row r="76" ht="19.5" customHeight="1">
      <c r="A76" s="88"/>
      <c r="B76" s="89"/>
      <c r="H76" s="90"/>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85">
    <mergeCell ref="C33:G33"/>
    <mergeCell ref="C34:G34"/>
    <mergeCell ref="H36:K36"/>
    <mergeCell ref="L36:O37"/>
    <mergeCell ref="H37:K37"/>
    <mergeCell ref="C41:J41"/>
    <mergeCell ref="M41:O41"/>
    <mergeCell ref="C42:G42"/>
    <mergeCell ref="I42:N42"/>
    <mergeCell ref="C43:G43"/>
    <mergeCell ref="I43:N43"/>
    <mergeCell ref="C44:G44"/>
    <mergeCell ref="I44:N44"/>
    <mergeCell ref="I45:N45"/>
    <mergeCell ref="I46:N46"/>
    <mergeCell ref="I47:N47"/>
    <mergeCell ref="I48:N48"/>
    <mergeCell ref="I49:N49"/>
    <mergeCell ref="I50:N50"/>
    <mergeCell ref="I51:M51"/>
    <mergeCell ref="I52:N52"/>
    <mergeCell ref="I53:N53"/>
    <mergeCell ref="H55:K55"/>
    <mergeCell ref="L55:O56"/>
    <mergeCell ref="H56:K56"/>
    <mergeCell ref="D58:M58"/>
    <mergeCell ref="D59:N62"/>
    <mergeCell ref="C64:O64"/>
    <mergeCell ref="E74:Q74"/>
    <mergeCell ref="C75:G76"/>
    <mergeCell ref="I75:J76"/>
    <mergeCell ref="K75:M76"/>
    <mergeCell ref="N75:O76"/>
    <mergeCell ref="P75:Q76"/>
    <mergeCell ref="C65:O65"/>
    <mergeCell ref="G66:L66"/>
    <mergeCell ref="C67:O67"/>
    <mergeCell ref="F68:M69"/>
    <mergeCell ref="C70:O70"/>
    <mergeCell ref="C71:O71"/>
    <mergeCell ref="B73:P73"/>
    <mergeCell ref="K2:P2"/>
    <mergeCell ref="K3:P4"/>
    <mergeCell ref="I5:K5"/>
    <mergeCell ref="L5:M5"/>
    <mergeCell ref="C6:O6"/>
    <mergeCell ref="C8:I8"/>
    <mergeCell ref="M8:O8"/>
    <mergeCell ref="C9:O9"/>
    <mergeCell ref="C10:M10"/>
    <mergeCell ref="C11:O11"/>
    <mergeCell ref="C12:O12"/>
    <mergeCell ref="C13:O13"/>
    <mergeCell ref="C14:O14"/>
    <mergeCell ref="C15:O15"/>
    <mergeCell ref="C16:O16"/>
    <mergeCell ref="C17:O17"/>
    <mergeCell ref="C18:O18"/>
    <mergeCell ref="H20:K20"/>
    <mergeCell ref="L20:O21"/>
    <mergeCell ref="H21:K21"/>
    <mergeCell ref="H22:K22"/>
    <mergeCell ref="C25:J25"/>
    <mergeCell ref="M25:O25"/>
    <mergeCell ref="C26:G26"/>
    <mergeCell ref="I26:M26"/>
    <mergeCell ref="C27:G27"/>
    <mergeCell ref="J27:M27"/>
    <mergeCell ref="J28:M28"/>
    <mergeCell ref="J29:M29"/>
    <mergeCell ref="I30:M30"/>
    <mergeCell ref="C31:G31"/>
    <mergeCell ref="J31:M31"/>
    <mergeCell ref="C32:G32"/>
    <mergeCell ref="J32:M32"/>
    <mergeCell ref="I33:M33"/>
    <mergeCell ref="C52:G52"/>
    <mergeCell ref="C53:G53"/>
    <mergeCell ref="C45:G45"/>
    <mergeCell ref="C46:G46"/>
    <mergeCell ref="C47:G47"/>
    <mergeCell ref="C48:G48"/>
    <mergeCell ref="C49:G49"/>
    <mergeCell ref="C50:G50"/>
    <mergeCell ref="C51:G51"/>
  </mergeCells>
  <printOptions gridLines="1" horizontalCentered="1"/>
  <pageMargins bottom="0.0" footer="0.0" header="0.0" left="0.0" right="0.0" top="0.0"/>
  <pageSetup fitToHeight="0"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51.0"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
    <mergeCell ref="A1:Q39"/>
  </mergeCells>
  <printOptions gridLines="1" horizontalCentered="1"/>
  <pageMargins bottom="0.0" footer="0.0" header="0.0" left="0.0" right="0.0" top="0.0"/>
  <pageSetup fitToHeight="0" cellComments="atEnd" orientation="portrait"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5.75" customHeight="1">
      <c r="A5" s="1"/>
      <c r="B5" s="1"/>
      <c r="C5" s="1"/>
      <c r="D5" s="1"/>
      <c r="E5" s="1"/>
      <c r="F5" s="1"/>
      <c r="G5" s="1"/>
      <c r="H5" s="1"/>
      <c r="I5" s="110" t="str">
        <f>'Copy of HOJA RESÚMEN 2026'!F8</f>
        <v>No. Cotización:</v>
      </c>
      <c r="L5" s="427" t="str">
        <f>'Copy of HOJA RESÚMEN 2026'!H8</f>
        <v>E325126IL251</v>
      </c>
      <c r="N5" s="1"/>
      <c r="O5" s="264" t="s">
        <v>371</v>
      </c>
      <c r="P5" s="265">
        <f>'HOJA RESÚMEN 2026'!P5</f>
        <v>46050</v>
      </c>
      <c r="Q5" s="8"/>
    </row>
    <row r="6" ht="29.25" customHeight="1">
      <c r="A6" s="232"/>
      <c r="B6" s="232"/>
      <c r="C6" s="232" t="s">
        <v>23</v>
      </c>
      <c r="P6" s="232"/>
      <c r="Q6" s="232"/>
    </row>
    <row r="7" ht="15.0" customHeight="1">
      <c r="A7" s="308"/>
      <c r="B7" s="308"/>
      <c r="C7" s="308"/>
    </row>
    <row r="8" ht="31.5" customHeight="1">
      <c r="A8" s="308"/>
      <c r="B8" s="308"/>
      <c r="C8" s="412" t="s">
        <v>343</v>
      </c>
      <c r="K8" s="412"/>
      <c r="L8" s="412"/>
      <c r="M8" s="385" t="s">
        <v>290</v>
      </c>
      <c r="P8" s="351"/>
    </row>
    <row r="9" ht="37.5" customHeight="1">
      <c r="A9" s="308"/>
      <c r="B9" s="308"/>
      <c r="C9" s="354" t="s">
        <v>344</v>
      </c>
      <c r="D9" s="239"/>
      <c r="E9" s="239"/>
      <c r="F9" s="239"/>
      <c r="G9" s="239"/>
      <c r="H9" s="276" t="s">
        <v>148</v>
      </c>
      <c r="I9" s="354" t="s">
        <v>345</v>
      </c>
      <c r="J9" s="239"/>
      <c r="K9" s="239"/>
      <c r="L9" s="239"/>
      <c r="M9" s="239"/>
      <c r="N9" s="239"/>
      <c r="O9" s="307" t="s">
        <v>148</v>
      </c>
      <c r="P9" s="351"/>
    </row>
    <row r="10" ht="37.5" customHeight="1">
      <c r="A10" s="308"/>
      <c r="B10" s="308"/>
      <c r="C10" s="413" t="s">
        <v>293</v>
      </c>
      <c r="D10" s="239"/>
      <c r="E10" s="239"/>
      <c r="F10" s="239"/>
      <c r="G10" s="239"/>
      <c r="H10" s="276" t="s">
        <v>148</v>
      </c>
      <c r="I10" s="354" t="s">
        <v>346</v>
      </c>
      <c r="J10" s="239"/>
      <c r="K10" s="239"/>
      <c r="L10" s="239"/>
      <c r="M10" s="239"/>
      <c r="N10" s="239"/>
      <c r="O10" s="307" t="s">
        <v>148</v>
      </c>
      <c r="P10" s="351"/>
    </row>
    <row r="11" ht="37.5" customHeight="1">
      <c r="A11" s="308"/>
      <c r="B11" s="308"/>
      <c r="C11" s="413" t="s">
        <v>347</v>
      </c>
      <c r="D11" s="239"/>
      <c r="E11" s="239"/>
      <c r="F11" s="239"/>
      <c r="G11" s="239"/>
      <c r="H11" s="276" t="s">
        <v>148</v>
      </c>
      <c r="I11" s="354" t="s">
        <v>348</v>
      </c>
      <c r="J11" s="239"/>
      <c r="K11" s="239"/>
      <c r="L11" s="239"/>
      <c r="M11" s="239"/>
      <c r="N11" s="239"/>
      <c r="O11" s="307" t="s">
        <v>148</v>
      </c>
      <c r="P11" s="351"/>
    </row>
    <row r="12" ht="37.5" customHeight="1">
      <c r="A12" s="308"/>
      <c r="B12" s="308"/>
      <c r="C12" s="354" t="s">
        <v>349</v>
      </c>
      <c r="D12" s="239"/>
      <c r="E12" s="239"/>
      <c r="F12" s="239"/>
      <c r="G12" s="239"/>
      <c r="H12" s="276" t="s">
        <v>148</v>
      </c>
      <c r="I12" s="354" t="s">
        <v>350</v>
      </c>
      <c r="J12" s="239"/>
      <c r="K12" s="239"/>
      <c r="L12" s="239"/>
      <c r="M12" s="239"/>
      <c r="N12" s="239"/>
      <c r="O12" s="307" t="s">
        <v>148</v>
      </c>
      <c r="P12" s="351"/>
    </row>
    <row r="13" ht="37.5" customHeight="1">
      <c r="A13" s="308"/>
      <c r="B13" s="308"/>
      <c r="C13" s="413" t="s">
        <v>299</v>
      </c>
      <c r="D13" s="239"/>
      <c r="E13" s="239"/>
      <c r="F13" s="239"/>
      <c r="G13" s="239"/>
      <c r="H13" s="355" t="s">
        <v>148</v>
      </c>
      <c r="I13" s="354" t="s">
        <v>351</v>
      </c>
      <c r="J13" s="239"/>
      <c r="K13" s="239"/>
      <c r="L13" s="239"/>
      <c r="M13" s="239"/>
      <c r="N13" s="239"/>
      <c r="O13" s="307" t="s">
        <v>148</v>
      </c>
      <c r="P13" s="351"/>
    </row>
    <row r="14" ht="37.5" customHeight="1">
      <c r="A14" s="308"/>
      <c r="B14" s="308"/>
      <c r="C14" s="354" t="s">
        <v>352</v>
      </c>
      <c r="D14" s="239"/>
      <c r="E14" s="239"/>
      <c r="F14" s="239"/>
      <c r="G14" s="239"/>
      <c r="H14" s="276" t="s">
        <v>148</v>
      </c>
      <c r="I14" s="405" t="s">
        <v>296</v>
      </c>
      <c r="J14" s="239"/>
      <c r="K14" s="239"/>
      <c r="L14" s="239"/>
      <c r="M14" s="239"/>
      <c r="N14" s="239"/>
      <c r="O14" s="307" t="s">
        <v>148</v>
      </c>
      <c r="P14" s="351"/>
    </row>
    <row r="15" ht="37.5" customHeight="1">
      <c r="A15" s="308"/>
      <c r="B15" s="308"/>
      <c r="C15" s="354" t="s">
        <v>303</v>
      </c>
      <c r="D15" s="239"/>
      <c r="E15" s="239"/>
      <c r="F15" s="239"/>
      <c r="G15" s="239"/>
      <c r="H15" s="355" t="s">
        <v>148</v>
      </c>
      <c r="I15" s="275" t="s">
        <v>298</v>
      </c>
      <c r="J15" s="239"/>
      <c r="K15" s="239"/>
      <c r="L15" s="239"/>
      <c r="M15" s="239"/>
      <c r="N15" s="239"/>
      <c r="O15" s="307" t="s">
        <v>148</v>
      </c>
      <c r="P15" s="351"/>
    </row>
    <row r="16" ht="37.5" customHeight="1">
      <c r="A16" s="308"/>
      <c r="B16" s="308"/>
      <c r="C16" s="314" t="s">
        <v>294</v>
      </c>
      <c r="D16" s="239"/>
      <c r="E16" s="239"/>
      <c r="F16" s="239"/>
      <c r="G16" s="239"/>
      <c r="H16" s="355" t="s">
        <v>148</v>
      </c>
      <c r="I16" s="238" t="s">
        <v>353</v>
      </c>
      <c r="J16" s="239"/>
      <c r="K16" s="239"/>
      <c r="L16" s="239"/>
      <c r="M16" s="239"/>
      <c r="N16" s="239"/>
      <c r="O16" s="307" t="s">
        <v>148</v>
      </c>
      <c r="P16" s="351"/>
    </row>
    <row r="17" ht="37.5" customHeight="1">
      <c r="A17" s="308"/>
      <c r="B17" s="308"/>
      <c r="C17" s="413" t="s">
        <v>354</v>
      </c>
      <c r="D17" s="239"/>
      <c r="E17" s="239"/>
      <c r="F17" s="239"/>
      <c r="G17" s="239"/>
      <c r="H17" s="287"/>
      <c r="I17" s="413" t="s">
        <v>302</v>
      </c>
      <c r="J17" s="239"/>
      <c r="K17" s="239"/>
      <c r="L17" s="239"/>
      <c r="M17" s="239"/>
      <c r="N17" s="239"/>
      <c r="O17" s="414" t="s">
        <v>148</v>
      </c>
      <c r="P17" s="351"/>
    </row>
    <row r="18" ht="37.5" customHeight="1">
      <c r="A18" s="308"/>
      <c r="B18" s="308"/>
      <c r="C18" s="315" t="s">
        <v>307</v>
      </c>
      <c r="D18" s="239"/>
      <c r="E18" s="239"/>
      <c r="F18" s="239"/>
      <c r="G18" s="239"/>
      <c r="H18" s="287" t="s">
        <v>148</v>
      </c>
      <c r="I18" s="361" t="s">
        <v>313</v>
      </c>
      <c r="J18" s="239"/>
      <c r="K18" s="239"/>
      <c r="L18" s="239"/>
      <c r="M18" s="239"/>
      <c r="N18" s="362"/>
      <c r="O18" s="276" t="s">
        <v>148</v>
      </c>
      <c r="P18" s="351"/>
    </row>
    <row r="19" ht="37.5" customHeight="1">
      <c r="A19" s="308"/>
      <c r="B19" s="308"/>
      <c r="C19" s="290" t="s">
        <v>355</v>
      </c>
      <c r="D19" s="239"/>
      <c r="E19" s="239"/>
      <c r="F19" s="239"/>
      <c r="G19" s="239"/>
      <c r="H19" s="297" t="s">
        <v>311</v>
      </c>
      <c r="I19" s="415" t="s">
        <v>306</v>
      </c>
      <c r="J19" s="239"/>
      <c r="K19" s="239"/>
      <c r="L19" s="239"/>
      <c r="M19" s="239"/>
      <c r="N19" s="239"/>
      <c r="O19" s="416" t="s">
        <v>148</v>
      </c>
      <c r="P19" s="351"/>
    </row>
    <row r="20" ht="37.5" customHeight="1">
      <c r="A20" s="308"/>
      <c r="B20" s="308"/>
      <c r="C20" s="417" t="s">
        <v>356</v>
      </c>
      <c r="D20" s="239"/>
      <c r="E20" s="239"/>
      <c r="F20" s="239"/>
      <c r="G20" s="239"/>
      <c r="H20" s="252" t="s">
        <v>148</v>
      </c>
      <c r="I20" s="358" t="s">
        <v>357</v>
      </c>
      <c r="J20" s="239"/>
      <c r="K20" s="239"/>
      <c r="L20" s="239"/>
      <c r="M20" s="239"/>
      <c r="N20" s="239"/>
      <c r="O20" s="359" t="s">
        <v>311</v>
      </c>
      <c r="P20" s="351"/>
    </row>
    <row r="21" ht="18.0" customHeight="1">
      <c r="A21" s="308"/>
      <c r="B21" s="308"/>
      <c r="C21" s="350"/>
      <c r="D21" s="350"/>
      <c r="E21" s="350"/>
      <c r="F21" s="350"/>
      <c r="G21" s="350"/>
      <c r="H21" s="350"/>
      <c r="I21" s="350"/>
      <c r="J21" s="350"/>
      <c r="K21" s="350"/>
      <c r="L21" s="350"/>
      <c r="M21" s="350"/>
      <c r="N21" s="350"/>
      <c r="O21" s="350"/>
      <c r="P21" s="351"/>
    </row>
    <row r="22" ht="25.5" customHeight="1">
      <c r="A22" s="308"/>
      <c r="B22" s="308"/>
      <c r="C22" s="350"/>
      <c r="D22" s="350"/>
      <c r="E22" s="350"/>
      <c r="F22" s="350"/>
      <c r="G22" s="350"/>
      <c r="H22" s="368" t="s">
        <v>182</v>
      </c>
      <c r="L22" s="369">
        <v>19900.0</v>
      </c>
      <c r="P22" s="351"/>
    </row>
    <row r="23" ht="11.25" customHeight="1">
      <c r="A23" s="308"/>
      <c r="B23" s="260"/>
      <c r="C23" s="260"/>
      <c r="D23" s="260"/>
      <c r="E23" s="260"/>
      <c r="F23" s="260"/>
      <c r="G23" s="260"/>
      <c r="H23" s="370" t="s">
        <v>27</v>
      </c>
      <c r="P23" s="260"/>
      <c r="Q23" s="321"/>
      <c r="R23" s="321"/>
    </row>
    <row r="24" ht="24.0" customHeight="1">
      <c r="A24" s="308"/>
      <c r="B24" s="260"/>
      <c r="C24" s="418"/>
      <c r="D24" s="418"/>
      <c r="E24" s="418"/>
      <c r="F24" s="418"/>
      <c r="G24" s="418"/>
      <c r="H24" s="418"/>
      <c r="I24" s="418"/>
      <c r="J24" s="418"/>
      <c r="K24" s="418"/>
      <c r="L24" s="418"/>
      <c r="M24" s="418"/>
      <c r="N24" s="418"/>
      <c r="O24" s="418"/>
      <c r="P24" s="418"/>
      <c r="Q24" s="321"/>
      <c r="R24" s="321"/>
    </row>
    <row r="25" ht="33.75" customHeight="1">
      <c r="A25" s="308"/>
      <c r="B25" s="260"/>
      <c r="C25" s="320" t="s">
        <v>249</v>
      </c>
      <c r="P25" s="260"/>
      <c r="Q25" s="321"/>
      <c r="R25" s="321"/>
    </row>
    <row r="26" ht="30.75" customHeight="1">
      <c r="A26" s="308"/>
      <c r="B26" s="260"/>
      <c r="C26" s="322" t="s">
        <v>250</v>
      </c>
      <c r="P26" s="260"/>
      <c r="Q26" s="321"/>
      <c r="R26" s="321"/>
    </row>
    <row r="27" ht="17.25" customHeight="1">
      <c r="A27" s="308"/>
      <c r="B27" s="260"/>
      <c r="C27" s="322"/>
      <c r="D27" s="322"/>
      <c r="E27" s="322"/>
      <c r="F27" s="322"/>
      <c r="G27" s="323" t="s">
        <v>317</v>
      </c>
      <c r="M27" s="322"/>
      <c r="N27" s="322"/>
      <c r="O27" s="322"/>
      <c r="P27" s="260"/>
      <c r="Q27" s="321"/>
      <c r="R27" s="321"/>
    </row>
    <row r="28" ht="31.5" customHeight="1">
      <c r="A28" s="308"/>
      <c r="B28" s="260"/>
      <c r="C28" s="324" t="s">
        <v>252</v>
      </c>
      <c r="P28" s="260"/>
      <c r="Q28" s="321"/>
      <c r="R28" s="321"/>
    </row>
    <row r="29" ht="17.25" customHeight="1">
      <c r="A29" s="308"/>
      <c r="B29" s="260"/>
      <c r="C29" s="325"/>
      <c r="D29" s="325"/>
      <c r="E29" s="325"/>
      <c r="F29" s="323" t="s">
        <v>253</v>
      </c>
      <c r="N29" s="325"/>
      <c r="O29" s="325"/>
      <c r="P29" s="260"/>
      <c r="Q29" s="321"/>
      <c r="R29" s="321"/>
    </row>
    <row r="30" ht="17.25" customHeight="1">
      <c r="A30" s="308"/>
      <c r="B30" s="260"/>
      <c r="C30" s="325"/>
      <c r="D30" s="325"/>
      <c r="E30" s="325"/>
      <c r="N30" s="325"/>
      <c r="O30" s="325"/>
      <c r="P30" s="260"/>
      <c r="Q30" s="321"/>
      <c r="R30" s="321"/>
    </row>
    <row r="31" ht="33.75" customHeight="1">
      <c r="A31" s="308"/>
      <c r="B31" s="260"/>
      <c r="C31" s="324" t="s">
        <v>254</v>
      </c>
      <c r="P31" s="260"/>
      <c r="Q31" s="321"/>
      <c r="R31" s="321"/>
    </row>
    <row r="32" ht="33.75" customHeight="1">
      <c r="A32" s="308"/>
      <c r="B32" s="260"/>
      <c r="C32" s="323" t="s">
        <v>255</v>
      </c>
      <c r="P32" s="260"/>
      <c r="Q32" s="321"/>
      <c r="R32" s="321"/>
    </row>
    <row r="33" ht="32.25" customHeight="1">
      <c r="A33" s="308"/>
      <c r="B33" s="260" t="s">
        <v>372</v>
      </c>
      <c r="Q33" s="321"/>
      <c r="R33" s="321"/>
    </row>
    <row r="34" ht="10.5" customHeight="1">
      <c r="A34" s="308"/>
      <c r="B34" s="308"/>
      <c r="C34" s="308"/>
      <c r="E34" s="74"/>
      <c r="R34" s="321"/>
    </row>
    <row r="35" ht="16.5" customHeight="1">
      <c r="A35" s="88"/>
      <c r="B35" s="89"/>
      <c r="C35" s="90" t="s">
        <v>373</v>
      </c>
      <c r="H35" s="90"/>
      <c r="I35" s="91" t="s">
        <v>56</v>
      </c>
      <c r="K35" s="92" t="s">
        <v>57</v>
      </c>
      <c r="N35" s="92" t="s">
        <v>58</v>
      </c>
      <c r="P35" s="156" t="s">
        <v>365</v>
      </c>
    </row>
    <row r="36" ht="19.5" customHeight="1">
      <c r="A36" s="88"/>
      <c r="B36" s="89"/>
      <c r="H36" s="9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8">
    <mergeCell ref="I35:J36"/>
    <mergeCell ref="K35:M36"/>
    <mergeCell ref="C28:O28"/>
    <mergeCell ref="F29:M30"/>
    <mergeCell ref="C31:O31"/>
    <mergeCell ref="C32:O32"/>
    <mergeCell ref="B33:P33"/>
    <mergeCell ref="E34:Q34"/>
    <mergeCell ref="C35:G36"/>
    <mergeCell ref="K2:P2"/>
    <mergeCell ref="K3:P4"/>
    <mergeCell ref="I5:K5"/>
    <mergeCell ref="L5:M5"/>
    <mergeCell ref="C6:O6"/>
    <mergeCell ref="C8:J8"/>
    <mergeCell ref="M8:O8"/>
    <mergeCell ref="C9:G9"/>
    <mergeCell ref="I9:N9"/>
    <mergeCell ref="C10:G10"/>
    <mergeCell ref="I10:N10"/>
    <mergeCell ref="C11:G11"/>
    <mergeCell ref="I11:N11"/>
    <mergeCell ref="I12:N12"/>
    <mergeCell ref="C19:G19"/>
    <mergeCell ref="C20:G20"/>
    <mergeCell ref="C12:G12"/>
    <mergeCell ref="C13:G13"/>
    <mergeCell ref="C14:G14"/>
    <mergeCell ref="C15:G15"/>
    <mergeCell ref="C16:G16"/>
    <mergeCell ref="C17:G17"/>
    <mergeCell ref="C18:G18"/>
    <mergeCell ref="I13:N13"/>
    <mergeCell ref="I14:N14"/>
    <mergeCell ref="I15:N15"/>
    <mergeCell ref="I16:N16"/>
    <mergeCell ref="I17:N17"/>
    <mergeCell ref="I18:M18"/>
    <mergeCell ref="I19:N19"/>
    <mergeCell ref="I20:N20"/>
    <mergeCell ref="H22:K22"/>
    <mergeCell ref="L22:O23"/>
    <mergeCell ref="H23:K23"/>
    <mergeCell ref="C25:O25"/>
    <mergeCell ref="C26:O26"/>
    <mergeCell ref="G27:L27"/>
    <mergeCell ref="N35:O36"/>
    <mergeCell ref="P35:Q36"/>
  </mergeCells>
  <printOptions gridLines="1" horizontalCentered="1"/>
  <pageMargins bottom="0.0" footer="0.0" header="0.0" left="0.0" right="0.0" top="0.0"/>
  <pageSetup fitToHeight="0" paperSize="5"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8.25"/>
  </cols>
  <sheetData>
    <row r="1" ht="9.0"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5.75" customHeight="1">
      <c r="A5" s="1"/>
      <c r="B5" s="1"/>
      <c r="C5" s="1"/>
      <c r="D5" s="1"/>
      <c r="E5" s="1"/>
      <c r="F5" s="1"/>
      <c r="G5" s="1"/>
      <c r="H5" s="1"/>
      <c r="I5" s="110" t="str">
        <f>'Copy of HOJA RESÚMEN 2026'!F8</f>
        <v>No. Cotización:</v>
      </c>
      <c r="L5" s="203" t="str">
        <f>'Copy of HOJA RESÚMEN 2026'!H8</f>
        <v>E325126IL251</v>
      </c>
      <c r="N5" s="1"/>
      <c r="O5" s="264" t="s">
        <v>374</v>
      </c>
      <c r="P5" s="428">
        <f>'Copy of HOJA RESÚMEN 2026'!P5</f>
        <v>46122</v>
      </c>
    </row>
    <row r="6" ht="29.25" customHeight="1">
      <c r="A6" s="232"/>
      <c r="B6" s="232"/>
      <c r="C6" s="232" t="s">
        <v>23</v>
      </c>
      <c r="P6" s="232"/>
      <c r="Q6" s="232"/>
    </row>
    <row r="7" ht="20.25" customHeight="1">
      <c r="A7" s="308"/>
      <c r="B7" s="308"/>
      <c r="C7" s="308"/>
    </row>
    <row r="8" ht="8.25" customHeight="1">
      <c r="A8" s="308"/>
      <c r="B8" s="308"/>
      <c r="C8" s="308"/>
    </row>
    <row r="9" ht="30.0" customHeight="1">
      <c r="A9" s="308"/>
      <c r="B9" s="308"/>
      <c r="C9" s="412" t="s">
        <v>375</v>
      </c>
      <c r="D9" s="412"/>
      <c r="E9" s="412"/>
      <c r="F9" s="412"/>
      <c r="G9" s="412"/>
      <c r="H9" s="412"/>
      <c r="I9" s="412"/>
      <c r="J9" s="412"/>
      <c r="K9" s="429"/>
      <c r="L9" s="429"/>
      <c r="M9" s="385" t="s">
        <v>290</v>
      </c>
      <c r="P9" s="351"/>
    </row>
    <row r="10" ht="30.0" customHeight="1">
      <c r="A10" s="308"/>
      <c r="B10" s="308"/>
      <c r="C10" s="238" t="s">
        <v>376</v>
      </c>
      <c r="D10" s="239"/>
      <c r="E10" s="239"/>
      <c r="F10" s="239"/>
      <c r="G10" s="239"/>
      <c r="H10" s="276" t="s">
        <v>148</v>
      </c>
      <c r="I10" s="238" t="s">
        <v>377</v>
      </c>
      <c r="J10" s="239"/>
      <c r="K10" s="239"/>
      <c r="L10" s="239"/>
      <c r="M10" s="239"/>
      <c r="N10" s="239"/>
      <c r="O10" s="273" t="s">
        <v>148</v>
      </c>
      <c r="P10" s="351"/>
    </row>
    <row r="11" ht="30.0" customHeight="1">
      <c r="A11" s="308"/>
      <c r="B11" s="308"/>
      <c r="C11" s="238" t="s">
        <v>378</v>
      </c>
      <c r="D11" s="239"/>
      <c r="E11" s="239"/>
      <c r="F11" s="239"/>
      <c r="G11" s="239"/>
      <c r="H11" s="276" t="s">
        <v>148</v>
      </c>
      <c r="I11" s="358" t="s">
        <v>308</v>
      </c>
      <c r="J11" s="239"/>
      <c r="K11" s="239"/>
      <c r="L11" s="239"/>
      <c r="M11" s="239"/>
      <c r="N11" s="239"/>
      <c r="O11" s="273" t="s">
        <v>148</v>
      </c>
      <c r="P11" s="351"/>
    </row>
    <row r="12" ht="57.0" customHeight="1">
      <c r="A12" s="308"/>
      <c r="B12" s="308"/>
      <c r="C12" s="238" t="s">
        <v>379</v>
      </c>
      <c r="D12" s="239"/>
      <c r="E12" s="239"/>
      <c r="F12" s="239"/>
      <c r="G12" s="239"/>
      <c r="H12" s="276" t="s">
        <v>148</v>
      </c>
      <c r="I12" s="238" t="s">
        <v>380</v>
      </c>
      <c r="J12" s="239"/>
      <c r="K12" s="239"/>
      <c r="L12" s="239"/>
      <c r="M12" s="239"/>
      <c r="N12" s="239"/>
      <c r="O12" s="273" t="s">
        <v>148</v>
      </c>
      <c r="P12" s="351"/>
    </row>
    <row r="13" ht="30.0" customHeight="1">
      <c r="A13" s="308"/>
      <c r="B13" s="308"/>
      <c r="C13" s="238" t="s">
        <v>381</v>
      </c>
      <c r="D13" s="239"/>
      <c r="E13" s="239"/>
      <c r="F13" s="239"/>
      <c r="G13" s="239"/>
      <c r="H13" s="276" t="s">
        <v>148</v>
      </c>
      <c r="I13" s="238" t="s">
        <v>382</v>
      </c>
      <c r="J13" s="239"/>
      <c r="K13" s="239"/>
      <c r="L13" s="239"/>
      <c r="M13" s="239"/>
      <c r="N13" s="239"/>
      <c r="O13" s="273" t="s">
        <v>148</v>
      </c>
      <c r="P13" s="351"/>
    </row>
    <row r="14" ht="30.0" customHeight="1">
      <c r="A14" s="308"/>
      <c r="B14" s="308"/>
      <c r="C14" s="238" t="s">
        <v>383</v>
      </c>
      <c r="D14" s="239"/>
      <c r="E14" s="239"/>
      <c r="F14" s="239"/>
      <c r="G14" s="239"/>
      <c r="H14" s="355" t="s">
        <v>148</v>
      </c>
      <c r="I14" s="354" t="s">
        <v>351</v>
      </c>
      <c r="J14" s="239"/>
      <c r="K14" s="239"/>
      <c r="L14" s="239"/>
      <c r="M14" s="239"/>
      <c r="N14" s="239"/>
      <c r="O14" s="273" t="s">
        <v>148</v>
      </c>
      <c r="P14" s="351"/>
    </row>
    <row r="15" ht="30.0" customHeight="1">
      <c r="A15" s="308"/>
      <c r="B15" s="308"/>
      <c r="C15" s="413" t="s">
        <v>349</v>
      </c>
      <c r="D15" s="239"/>
      <c r="E15" s="239"/>
      <c r="F15" s="239"/>
      <c r="G15" s="239"/>
      <c r="H15" s="276" t="s">
        <v>148</v>
      </c>
      <c r="I15" s="275" t="s">
        <v>298</v>
      </c>
      <c r="J15" s="239"/>
      <c r="K15" s="239"/>
      <c r="L15" s="239"/>
      <c r="M15" s="239"/>
      <c r="N15" s="239"/>
      <c r="O15" s="273" t="s">
        <v>148</v>
      </c>
      <c r="P15" s="351"/>
    </row>
    <row r="16" ht="30.0" customHeight="1">
      <c r="A16" s="308"/>
      <c r="B16" s="308"/>
      <c r="C16" s="238" t="s">
        <v>384</v>
      </c>
      <c r="D16" s="239"/>
      <c r="E16" s="239"/>
      <c r="F16" s="239"/>
      <c r="G16" s="239"/>
      <c r="H16" s="355" t="s">
        <v>148</v>
      </c>
      <c r="I16" s="417" t="s">
        <v>302</v>
      </c>
      <c r="J16" s="415"/>
      <c r="K16" s="415"/>
      <c r="L16" s="415"/>
      <c r="M16" s="415"/>
      <c r="N16" s="415"/>
      <c r="O16" s="273" t="s">
        <v>148</v>
      </c>
      <c r="P16" s="351"/>
    </row>
    <row r="17" ht="30.0" customHeight="1">
      <c r="A17" s="308"/>
      <c r="B17" s="308"/>
      <c r="C17" s="354" t="s">
        <v>352</v>
      </c>
      <c r="D17" s="239"/>
      <c r="E17" s="239"/>
      <c r="F17" s="239"/>
      <c r="G17" s="239"/>
      <c r="H17" s="355" t="s">
        <v>148</v>
      </c>
      <c r="I17" s="275" t="s">
        <v>385</v>
      </c>
      <c r="J17" s="239"/>
      <c r="K17" s="239"/>
      <c r="L17" s="239"/>
      <c r="M17" s="239"/>
      <c r="N17" s="239"/>
      <c r="O17" s="273" t="s">
        <v>148</v>
      </c>
      <c r="P17" s="351"/>
    </row>
    <row r="18" ht="30.0" customHeight="1">
      <c r="A18" s="308"/>
      <c r="B18" s="308"/>
      <c r="C18" s="238" t="s">
        <v>386</v>
      </c>
      <c r="D18" s="239"/>
      <c r="E18" s="239"/>
      <c r="F18" s="239"/>
      <c r="G18" s="239"/>
      <c r="H18" s="355" t="s">
        <v>148</v>
      </c>
      <c r="I18" s="275" t="s">
        <v>387</v>
      </c>
      <c r="J18" s="239"/>
      <c r="K18" s="239"/>
      <c r="L18" s="239"/>
      <c r="M18" s="239"/>
      <c r="N18" s="239"/>
      <c r="O18" s="273" t="s">
        <v>148</v>
      </c>
      <c r="P18" s="351"/>
    </row>
    <row r="19" ht="30.0" customHeight="1">
      <c r="A19" s="308"/>
      <c r="B19" s="308"/>
      <c r="C19" s="430" t="s">
        <v>388</v>
      </c>
      <c r="D19" s="239"/>
      <c r="E19" s="239"/>
      <c r="F19" s="239"/>
      <c r="G19" s="239"/>
      <c r="H19" s="355" t="s">
        <v>148</v>
      </c>
      <c r="I19" s="415" t="s">
        <v>306</v>
      </c>
      <c r="J19" s="239"/>
      <c r="K19" s="239"/>
      <c r="L19" s="239"/>
      <c r="M19" s="239"/>
      <c r="N19" s="239"/>
      <c r="O19" s="273" t="s">
        <v>148</v>
      </c>
      <c r="P19" s="351"/>
    </row>
    <row r="20" ht="30.0" customHeight="1">
      <c r="A20" s="308"/>
      <c r="B20" s="308"/>
      <c r="C20" s="238" t="s">
        <v>377</v>
      </c>
      <c r="D20" s="239"/>
      <c r="E20" s="239"/>
      <c r="F20" s="239"/>
      <c r="G20" s="239"/>
      <c r="H20" s="355" t="s">
        <v>148</v>
      </c>
      <c r="I20" s="275" t="s">
        <v>389</v>
      </c>
      <c r="J20" s="239"/>
      <c r="K20" s="239"/>
      <c r="L20" s="239"/>
      <c r="M20" s="239"/>
      <c r="N20" s="239"/>
      <c r="O20" s="273" t="s">
        <v>148</v>
      </c>
      <c r="P20" s="351"/>
    </row>
    <row r="21" ht="30.0" customHeight="1">
      <c r="A21" s="308"/>
      <c r="B21" s="308"/>
      <c r="C21" s="238" t="s">
        <v>390</v>
      </c>
      <c r="D21" s="239"/>
      <c r="E21" s="239"/>
      <c r="F21" s="239"/>
      <c r="G21" s="239"/>
      <c r="H21" s="355" t="s">
        <v>148</v>
      </c>
      <c r="I21" s="361" t="s">
        <v>313</v>
      </c>
      <c r="J21" s="239"/>
      <c r="K21" s="239"/>
      <c r="L21" s="239"/>
      <c r="M21" s="239"/>
      <c r="N21" s="362"/>
      <c r="O21" s="276" t="s">
        <v>148</v>
      </c>
      <c r="P21" s="351"/>
    </row>
    <row r="22" ht="30.0" customHeight="1">
      <c r="A22" s="308"/>
      <c r="B22" s="308"/>
      <c r="C22" s="238" t="s">
        <v>391</v>
      </c>
      <c r="D22" s="239"/>
      <c r="E22" s="239"/>
      <c r="F22" s="239"/>
      <c r="G22" s="239"/>
      <c r="H22" s="355" t="s">
        <v>148</v>
      </c>
      <c r="O22" s="359"/>
      <c r="P22" s="351"/>
    </row>
    <row r="23" ht="23.25" customHeight="1">
      <c r="A23" s="308"/>
      <c r="B23" s="308"/>
      <c r="C23" s="412"/>
      <c r="D23" s="412"/>
      <c r="E23" s="412"/>
      <c r="F23" s="412"/>
      <c r="G23" s="412"/>
      <c r="H23" s="412"/>
      <c r="I23" s="412"/>
      <c r="J23" s="412"/>
      <c r="K23" s="412"/>
      <c r="L23" s="412"/>
      <c r="M23" s="412"/>
      <c r="N23" s="412"/>
      <c r="O23" s="412"/>
      <c r="P23" s="351"/>
    </row>
    <row r="24" ht="22.5" customHeight="1">
      <c r="A24" s="308"/>
      <c r="B24" s="308"/>
      <c r="C24" s="412"/>
      <c r="D24" s="412"/>
      <c r="E24" s="412"/>
      <c r="F24" s="412"/>
      <c r="G24" s="412"/>
      <c r="H24" s="368" t="s">
        <v>182</v>
      </c>
      <c r="L24" s="369">
        <v>21900.0</v>
      </c>
      <c r="P24" s="351"/>
    </row>
    <row r="25" ht="18.0" customHeight="1">
      <c r="A25" s="308"/>
      <c r="B25" s="308"/>
      <c r="C25" s="412"/>
      <c r="D25" s="412"/>
      <c r="E25" s="412"/>
      <c r="F25" s="412"/>
      <c r="G25" s="412"/>
      <c r="H25" s="370" t="s">
        <v>27</v>
      </c>
      <c r="P25" s="351"/>
    </row>
    <row r="26" ht="18.0" customHeight="1">
      <c r="A26" s="308"/>
      <c r="B26" s="260"/>
      <c r="C26" s="260"/>
      <c r="D26" s="260"/>
      <c r="E26" s="260"/>
      <c r="F26" s="260"/>
      <c r="G26" s="260"/>
      <c r="H26" s="260"/>
      <c r="I26" s="260"/>
      <c r="J26" s="260"/>
      <c r="K26" s="260"/>
      <c r="L26" s="260"/>
      <c r="M26" s="260"/>
      <c r="N26" s="260"/>
      <c r="O26" s="260"/>
      <c r="P26" s="260"/>
      <c r="Q26" s="321"/>
      <c r="R26" s="321"/>
    </row>
    <row r="27" ht="33.75" customHeight="1">
      <c r="A27" s="308"/>
      <c r="B27" s="260"/>
      <c r="C27" s="320" t="s">
        <v>249</v>
      </c>
      <c r="P27" s="260"/>
      <c r="Q27" s="321"/>
      <c r="R27" s="321"/>
    </row>
    <row r="28" ht="30.75" customHeight="1">
      <c r="A28" s="308"/>
      <c r="B28" s="260"/>
      <c r="C28" s="322" t="s">
        <v>250</v>
      </c>
      <c r="P28" s="260"/>
      <c r="Q28" s="321"/>
      <c r="R28" s="321"/>
    </row>
    <row r="29" ht="17.25" customHeight="1">
      <c r="A29" s="308"/>
      <c r="B29" s="260"/>
      <c r="C29" s="322"/>
      <c r="D29" s="322"/>
      <c r="E29" s="322"/>
      <c r="F29" s="322"/>
      <c r="G29" s="323" t="s">
        <v>317</v>
      </c>
      <c r="M29" s="322"/>
      <c r="N29" s="322"/>
      <c r="O29" s="322"/>
      <c r="P29" s="260"/>
      <c r="Q29" s="321"/>
      <c r="R29" s="321"/>
    </row>
    <row r="30" ht="31.5" customHeight="1">
      <c r="A30" s="308"/>
      <c r="B30" s="260"/>
      <c r="C30" s="324" t="s">
        <v>252</v>
      </c>
      <c r="P30" s="260"/>
      <c r="Q30" s="321"/>
      <c r="R30" s="321"/>
    </row>
    <row r="31" ht="17.25" customHeight="1">
      <c r="A31" s="308"/>
      <c r="B31" s="260"/>
      <c r="C31" s="325"/>
      <c r="D31" s="325"/>
      <c r="E31" s="325"/>
      <c r="F31" s="323" t="s">
        <v>253</v>
      </c>
      <c r="N31" s="325"/>
      <c r="O31" s="325"/>
      <c r="P31" s="260"/>
      <c r="Q31" s="321"/>
      <c r="R31" s="321"/>
    </row>
    <row r="32" ht="17.25" customHeight="1">
      <c r="A32" s="308"/>
      <c r="B32" s="260"/>
      <c r="C32" s="325"/>
      <c r="D32" s="325"/>
      <c r="E32" s="325"/>
      <c r="N32" s="325"/>
      <c r="O32" s="325"/>
      <c r="P32" s="260"/>
      <c r="Q32" s="321"/>
      <c r="R32" s="321"/>
    </row>
    <row r="33" ht="33.75" customHeight="1">
      <c r="A33" s="308"/>
      <c r="B33" s="260"/>
      <c r="C33" s="324" t="s">
        <v>254</v>
      </c>
      <c r="P33" s="260"/>
      <c r="Q33" s="321"/>
      <c r="R33" s="321"/>
    </row>
    <row r="34" ht="33.75" customHeight="1">
      <c r="A34" s="308"/>
      <c r="B34" s="260"/>
      <c r="C34" s="323" t="s">
        <v>255</v>
      </c>
      <c r="P34" s="260"/>
      <c r="Q34" s="321"/>
      <c r="R34" s="321"/>
    </row>
    <row r="35" ht="5.25" customHeight="1">
      <c r="A35" s="308"/>
      <c r="B35" s="260"/>
      <c r="C35" s="431"/>
      <c r="D35" s="431"/>
      <c r="E35" s="431"/>
      <c r="F35" s="431"/>
      <c r="G35" s="431"/>
      <c r="H35" s="431"/>
      <c r="I35" s="431"/>
      <c r="J35" s="431"/>
      <c r="K35" s="431"/>
      <c r="L35" s="431"/>
      <c r="M35" s="431"/>
      <c r="N35" s="431"/>
      <c r="O35" s="431"/>
      <c r="P35" s="260"/>
      <c r="Q35" s="321"/>
      <c r="R35" s="321"/>
    </row>
    <row r="36" ht="37.5" customHeight="1">
      <c r="A36" s="308"/>
      <c r="B36" s="260"/>
      <c r="C36" s="431" t="s">
        <v>392</v>
      </c>
      <c r="P36" s="260"/>
      <c r="Q36" s="321"/>
      <c r="R36" s="321"/>
    </row>
    <row r="37" ht="11.25" customHeight="1">
      <c r="A37" s="308"/>
      <c r="B37" s="308"/>
      <c r="C37" s="308"/>
      <c r="E37" s="74"/>
      <c r="R37" s="321"/>
    </row>
    <row r="38" ht="16.5" customHeight="1">
      <c r="A38" s="88"/>
      <c r="B38" s="89"/>
      <c r="C38" s="90" t="s">
        <v>393</v>
      </c>
      <c r="H38" s="90"/>
      <c r="I38" s="91" t="s">
        <v>56</v>
      </c>
      <c r="K38" s="92" t="s">
        <v>57</v>
      </c>
      <c r="N38" s="92" t="s">
        <v>58</v>
      </c>
      <c r="P38" s="156" t="s">
        <v>394</v>
      </c>
    </row>
    <row r="39" ht="19.5" customHeight="1">
      <c r="A39" s="88"/>
      <c r="B39" s="89"/>
      <c r="H39" s="90"/>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8">
    <mergeCell ref="K2:P2"/>
    <mergeCell ref="K3:P4"/>
    <mergeCell ref="I5:K5"/>
    <mergeCell ref="L5:M5"/>
    <mergeCell ref="P5:Q5"/>
    <mergeCell ref="C6:O6"/>
    <mergeCell ref="M9:O9"/>
    <mergeCell ref="C10:G10"/>
    <mergeCell ref="I10:N10"/>
    <mergeCell ref="C11:G11"/>
    <mergeCell ref="I11:N11"/>
    <mergeCell ref="C12:G12"/>
    <mergeCell ref="I12:N12"/>
    <mergeCell ref="I13:N13"/>
    <mergeCell ref="C20:G20"/>
    <mergeCell ref="C21:G21"/>
    <mergeCell ref="C22:G22"/>
    <mergeCell ref="C13:G13"/>
    <mergeCell ref="C14:G14"/>
    <mergeCell ref="C15:G15"/>
    <mergeCell ref="C16:G16"/>
    <mergeCell ref="C17:G17"/>
    <mergeCell ref="C18:G18"/>
    <mergeCell ref="C19:G19"/>
    <mergeCell ref="I14:N14"/>
    <mergeCell ref="I15:N15"/>
    <mergeCell ref="I17:N17"/>
    <mergeCell ref="I18:N18"/>
    <mergeCell ref="I19:N19"/>
    <mergeCell ref="I20:N20"/>
    <mergeCell ref="I21:M21"/>
    <mergeCell ref="H24:K24"/>
    <mergeCell ref="L24:O25"/>
    <mergeCell ref="H25:K25"/>
    <mergeCell ref="C27:O27"/>
    <mergeCell ref="C28:O28"/>
    <mergeCell ref="G29:L29"/>
    <mergeCell ref="C30:O30"/>
    <mergeCell ref="K38:M39"/>
    <mergeCell ref="N38:O39"/>
    <mergeCell ref="F31:M32"/>
    <mergeCell ref="C33:O33"/>
    <mergeCell ref="C34:O34"/>
    <mergeCell ref="C36:O36"/>
    <mergeCell ref="E37:Q37"/>
    <mergeCell ref="C38:G39"/>
    <mergeCell ref="I38:J39"/>
    <mergeCell ref="P38:Q39"/>
  </mergeCells>
  <printOptions gridLines="1" horizontalCentered="1"/>
  <pageMargins bottom="0.0" footer="0.0" header="0.0" left="0.0" right="0.0" top="0.0"/>
  <pageSetup fitToHeight="0" cellComments="atEnd" orientation="portrait" pageOrder="overThenDown"/>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en Ecommerce'!I2</f>
        <v>Cliente:</v>
      </c>
      <c r="Q2" s="4"/>
    </row>
    <row r="3" ht="14.2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8.75" customHeight="1">
      <c r="A5" s="1"/>
      <c r="B5" s="1"/>
      <c r="C5" s="1"/>
      <c r="D5" s="1"/>
      <c r="E5" s="1"/>
      <c r="F5" s="1"/>
      <c r="G5" s="1"/>
      <c r="H5" s="1"/>
      <c r="I5" s="110" t="str">
        <f>'Copy of HOJA RESÚMEN 2026'!F8</f>
        <v>No. Cotización:</v>
      </c>
      <c r="L5" s="427" t="str">
        <f>'Copy of HOJA RESÚMEN 2026'!H8</f>
        <v>E325126IL251</v>
      </c>
      <c r="O5" s="230" t="str">
        <f>'Copy of HOJA RESÚMEN 2026'!O5</f>
        <v>  Fecha: </v>
      </c>
      <c r="P5" s="265">
        <f>'Copy of HOJA RESÚMEN 2026'!P5</f>
        <v>46122</v>
      </c>
      <c r="Q5" s="8"/>
    </row>
    <row r="6" ht="32.25" customHeight="1">
      <c r="A6" s="232"/>
      <c r="B6" s="232"/>
      <c r="C6" s="232" t="s">
        <v>23</v>
      </c>
      <c r="P6" s="232"/>
      <c r="Q6" s="232"/>
    </row>
    <row r="7" ht="60.75" customHeight="1">
      <c r="A7" s="27"/>
      <c r="B7" s="27"/>
      <c r="C7" s="27"/>
      <c r="E7" s="233"/>
      <c r="F7" s="233"/>
      <c r="G7" s="233"/>
      <c r="H7" s="233"/>
      <c r="I7" s="233"/>
      <c r="J7" s="233"/>
      <c r="K7" s="233"/>
      <c r="L7" s="233"/>
      <c r="M7" s="233"/>
      <c r="N7" s="233"/>
      <c r="O7" s="233"/>
      <c r="P7" s="233"/>
      <c r="Q7" s="233"/>
    </row>
    <row r="8">
      <c r="A8" s="27"/>
      <c r="B8" s="27"/>
      <c r="C8" s="432" t="s">
        <v>395</v>
      </c>
      <c r="N8" s="433" t="s">
        <v>146</v>
      </c>
    </row>
    <row r="9" ht="13.5" customHeight="1">
      <c r="A9" s="27"/>
      <c r="B9" s="27"/>
      <c r="C9" s="434"/>
      <c r="D9" s="434"/>
      <c r="E9" s="434"/>
      <c r="F9" s="434"/>
      <c r="G9" s="434"/>
      <c r="H9" s="434"/>
      <c r="I9" s="434"/>
      <c r="J9" s="434"/>
      <c r="K9" s="48"/>
      <c r="L9" s="48"/>
      <c r="M9" s="48"/>
      <c r="N9" s="237"/>
      <c r="O9" s="237"/>
    </row>
    <row r="10" ht="39.75" customHeight="1">
      <c r="A10" s="27"/>
      <c r="B10" s="27"/>
      <c r="C10" s="435" t="s">
        <v>396</v>
      </c>
      <c r="D10" s="246"/>
      <c r="E10" s="246"/>
      <c r="F10" s="246"/>
      <c r="G10" s="246"/>
      <c r="H10" s="246"/>
      <c r="I10" s="246"/>
      <c r="J10" s="246"/>
      <c r="K10" s="246"/>
      <c r="L10" s="246"/>
      <c r="M10" s="246"/>
      <c r="N10" s="262" t="s">
        <v>148</v>
      </c>
      <c r="O10" s="249"/>
      <c r="P10" s="249"/>
    </row>
    <row r="11" ht="39.75" customHeight="1">
      <c r="A11" s="27"/>
      <c r="B11" s="27"/>
      <c r="C11" s="435" t="s">
        <v>397</v>
      </c>
      <c r="D11" s="246"/>
      <c r="E11" s="246"/>
      <c r="F11" s="246"/>
      <c r="G11" s="246"/>
      <c r="H11" s="246"/>
      <c r="I11" s="246"/>
      <c r="J11" s="246"/>
      <c r="K11" s="246"/>
      <c r="L11" s="246"/>
      <c r="M11" s="246"/>
      <c r="N11" s="307" t="s">
        <v>148</v>
      </c>
      <c r="O11" s="307"/>
      <c r="P11" s="249"/>
    </row>
    <row r="12" ht="26.25" customHeight="1">
      <c r="A12" s="27"/>
      <c r="B12" s="27"/>
      <c r="C12" s="48"/>
      <c r="D12" s="249"/>
      <c r="E12" s="249"/>
      <c r="F12" s="249"/>
      <c r="G12" s="249"/>
      <c r="H12" s="249"/>
      <c r="I12" s="253"/>
      <c r="J12" s="253"/>
      <c r="K12" s="253"/>
      <c r="L12" s="253"/>
      <c r="M12" s="436"/>
      <c r="N12" s="436"/>
      <c r="O12" s="307"/>
      <c r="P12" s="249"/>
    </row>
    <row r="13" ht="26.25" customHeight="1">
      <c r="A13" s="27"/>
      <c r="B13" s="27"/>
      <c r="C13" s="48"/>
      <c r="D13" s="249"/>
      <c r="E13" s="249"/>
      <c r="F13" s="249"/>
      <c r="G13" s="249"/>
      <c r="H13" s="249"/>
      <c r="I13" s="253" t="s">
        <v>162</v>
      </c>
      <c r="M13" s="254">
        <v>2500.0</v>
      </c>
      <c r="P13" s="249"/>
    </row>
    <row r="14" ht="25.5" customHeight="1">
      <c r="A14" s="27"/>
      <c r="B14" s="27"/>
      <c r="C14" s="48"/>
      <c r="D14" s="249"/>
      <c r="E14" s="249"/>
      <c r="F14" s="249"/>
      <c r="G14" s="249"/>
      <c r="H14" s="249"/>
      <c r="I14" s="255" t="s">
        <v>27</v>
      </c>
      <c r="P14" s="249"/>
    </row>
    <row r="17" ht="30.0" customHeight="1">
      <c r="A17" s="27"/>
      <c r="B17" s="27"/>
      <c r="C17" s="234"/>
      <c r="D17" s="234"/>
      <c r="E17" s="234"/>
      <c r="F17" s="234"/>
      <c r="G17" s="234"/>
      <c r="H17" s="234"/>
      <c r="I17" s="234"/>
      <c r="J17" s="234"/>
      <c r="K17" s="234"/>
      <c r="L17" s="234"/>
      <c r="M17" s="234"/>
      <c r="N17" s="234"/>
      <c r="O17" s="234"/>
    </row>
    <row r="18" ht="13.5" customHeight="1">
      <c r="A18" s="27"/>
      <c r="B18" s="27"/>
      <c r="C18" s="234"/>
      <c r="D18" s="234"/>
      <c r="E18" s="234"/>
      <c r="F18" s="234"/>
      <c r="G18" s="234"/>
      <c r="H18" s="234"/>
      <c r="I18" s="234"/>
      <c r="J18" s="234"/>
      <c r="K18" s="234"/>
      <c r="L18" s="234"/>
      <c r="M18" s="234"/>
      <c r="N18" s="234"/>
      <c r="O18" s="234"/>
    </row>
    <row r="19" ht="24.0" customHeight="1">
      <c r="A19" s="27"/>
      <c r="B19" s="27"/>
      <c r="C19" s="437" t="s">
        <v>398</v>
      </c>
      <c r="N19" s="438" t="s">
        <v>146</v>
      </c>
      <c r="P19" s="249"/>
    </row>
    <row r="20" ht="32.25" customHeight="1">
      <c r="A20" s="27"/>
      <c r="B20" s="27"/>
      <c r="N20" s="234"/>
      <c r="O20" s="234"/>
      <c r="P20" s="249"/>
    </row>
    <row r="21" ht="26.25" customHeight="1">
      <c r="A21" s="27"/>
      <c r="B21" s="27"/>
      <c r="C21" s="234"/>
      <c r="D21" s="234"/>
      <c r="E21" s="234"/>
      <c r="F21" s="234"/>
      <c r="G21" s="234"/>
      <c r="H21" s="234"/>
      <c r="I21" s="234"/>
      <c r="J21" s="234"/>
      <c r="K21" s="234"/>
      <c r="L21" s="234"/>
      <c r="M21" s="234"/>
      <c r="N21" s="234"/>
      <c r="O21" s="234"/>
      <c r="P21" s="249"/>
    </row>
    <row r="22" ht="30.0" customHeight="1">
      <c r="A22" s="27"/>
      <c r="B22" s="27"/>
      <c r="C22" s="314" t="s">
        <v>399</v>
      </c>
      <c r="D22" s="239"/>
      <c r="E22" s="239"/>
      <c r="F22" s="239"/>
      <c r="G22" s="239"/>
      <c r="H22" s="239"/>
      <c r="I22" s="239"/>
      <c r="J22" s="239"/>
      <c r="K22" s="239"/>
      <c r="L22" s="239"/>
      <c r="M22" s="239"/>
      <c r="N22" s="239"/>
      <c r="O22" s="439">
        <v>1.0</v>
      </c>
      <c r="P22" s="249"/>
    </row>
    <row r="23" ht="30.0" customHeight="1">
      <c r="A23" s="27"/>
      <c r="B23" s="27"/>
      <c r="C23" s="314" t="s">
        <v>400</v>
      </c>
      <c r="D23" s="239"/>
      <c r="E23" s="239"/>
      <c r="F23" s="239"/>
      <c r="G23" s="239"/>
      <c r="H23" s="239"/>
      <c r="I23" s="239"/>
      <c r="J23" s="239"/>
      <c r="K23" s="239"/>
      <c r="L23" s="239"/>
      <c r="M23" s="239"/>
      <c r="N23" s="239"/>
      <c r="O23" s="48" t="s">
        <v>148</v>
      </c>
      <c r="P23" s="249"/>
    </row>
    <row r="24" ht="30.0" customHeight="1">
      <c r="A24" s="27"/>
      <c r="B24" s="27"/>
      <c r="C24" s="314" t="s">
        <v>401</v>
      </c>
      <c r="D24" s="239"/>
      <c r="E24" s="239"/>
      <c r="F24" s="239"/>
      <c r="G24" s="239"/>
      <c r="H24" s="239"/>
      <c r="I24" s="239"/>
      <c r="J24" s="239"/>
      <c r="K24" s="239"/>
      <c r="L24" s="239"/>
      <c r="M24" s="239"/>
      <c r="N24" s="239"/>
      <c r="O24" s="48" t="s">
        <v>148</v>
      </c>
      <c r="P24" s="257"/>
      <c r="Q24" s="257"/>
    </row>
    <row r="25" ht="30.0" customHeight="1">
      <c r="A25" s="27"/>
      <c r="B25" s="27"/>
      <c r="C25" s="314" t="s">
        <v>402</v>
      </c>
      <c r="D25" s="239"/>
      <c r="E25" s="239"/>
      <c r="F25" s="239"/>
      <c r="G25" s="239"/>
      <c r="H25" s="239"/>
      <c r="I25" s="239"/>
      <c r="J25" s="239"/>
      <c r="K25" s="239"/>
      <c r="L25" s="239"/>
      <c r="M25" s="239"/>
      <c r="N25" s="239"/>
      <c r="O25" s="48" t="s">
        <v>148</v>
      </c>
      <c r="P25" s="257"/>
      <c r="Q25" s="257"/>
    </row>
    <row r="26" ht="30.0" customHeight="1">
      <c r="A26" s="27"/>
      <c r="B26" s="27"/>
      <c r="C26" s="275" t="s">
        <v>403</v>
      </c>
      <c r="D26" s="239"/>
      <c r="E26" s="239"/>
      <c r="F26" s="239"/>
      <c r="G26" s="239"/>
      <c r="H26" s="239"/>
      <c r="I26" s="239"/>
      <c r="J26" s="239"/>
      <c r="K26" s="239"/>
      <c r="L26" s="239"/>
      <c r="M26" s="239"/>
      <c r="N26" s="239"/>
      <c r="O26" s="440" t="s">
        <v>148</v>
      </c>
      <c r="P26" s="259"/>
    </row>
    <row r="27" ht="54.0" customHeight="1">
      <c r="A27" s="27"/>
      <c r="B27" s="27"/>
      <c r="C27" s="234"/>
      <c r="D27" s="234"/>
      <c r="E27" s="234"/>
      <c r="F27" s="234"/>
      <c r="G27" s="234"/>
      <c r="H27" s="234"/>
      <c r="I27" s="234"/>
      <c r="J27" s="234"/>
      <c r="K27" s="234"/>
      <c r="L27" s="234"/>
      <c r="M27" s="234"/>
      <c r="N27" s="234"/>
      <c r="O27" s="234"/>
      <c r="P27" s="259"/>
    </row>
    <row r="28" ht="31.5" customHeight="1">
      <c r="A28" s="27"/>
      <c r="B28" s="27"/>
      <c r="C28" s="234"/>
      <c r="D28" s="234"/>
      <c r="E28" s="234"/>
      <c r="F28" s="234"/>
      <c r="G28" s="234"/>
      <c r="H28" s="441" t="s">
        <v>248</v>
      </c>
      <c r="L28" s="442">
        <v>2000.0</v>
      </c>
      <c r="P28" s="259"/>
    </row>
    <row r="29" ht="24.75" customHeight="1">
      <c r="A29" s="27"/>
      <c r="B29" s="27"/>
      <c r="C29" s="234"/>
      <c r="D29" s="234"/>
      <c r="E29" s="234"/>
      <c r="F29" s="234"/>
      <c r="G29" s="234"/>
      <c r="H29" s="443" t="s">
        <v>27</v>
      </c>
      <c r="P29" s="259"/>
    </row>
    <row r="30" ht="44.25" customHeight="1">
      <c r="A30" s="27"/>
      <c r="B30" s="27"/>
      <c r="C30" s="234"/>
      <c r="D30" s="234"/>
      <c r="E30" s="234"/>
      <c r="F30" s="234"/>
      <c r="G30" s="234"/>
      <c r="H30" s="234"/>
      <c r="I30" s="234"/>
      <c r="J30" s="234"/>
      <c r="K30" s="234"/>
      <c r="L30" s="234"/>
      <c r="M30" s="234"/>
      <c r="N30" s="234"/>
      <c r="O30" s="234"/>
      <c r="P30" s="259"/>
    </row>
    <row r="31" ht="57.0" customHeight="1">
      <c r="A31" s="27"/>
      <c r="B31" s="27"/>
      <c r="C31" s="234"/>
      <c r="D31" s="234"/>
      <c r="E31" s="234"/>
      <c r="F31" s="234"/>
      <c r="G31" s="234"/>
      <c r="H31" s="234"/>
      <c r="I31" s="234"/>
      <c r="J31" s="234"/>
      <c r="K31" s="234"/>
      <c r="L31" s="234"/>
      <c r="M31" s="234"/>
      <c r="N31" s="234"/>
      <c r="O31" s="234"/>
      <c r="P31" s="259"/>
    </row>
    <row r="32" ht="22.5" customHeight="1">
      <c r="A32" s="260" t="s">
        <v>404</v>
      </c>
    </row>
    <row r="33" ht="23.25" customHeight="1">
      <c r="A33" s="27"/>
      <c r="B33" s="27"/>
      <c r="C33" s="27"/>
      <c r="E33" s="261"/>
      <c r="I33" s="48"/>
      <c r="J33" s="48"/>
      <c r="K33" s="261"/>
      <c r="N33" s="262"/>
      <c r="O33" s="262"/>
    </row>
    <row r="34" ht="16.5" customHeight="1">
      <c r="A34" s="88"/>
      <c r="B34" s="89"/>
      <c r="C34" s="90" t="s">
        <v>405</v>
      </c>
      <c r="H34" s="90"/>
      <c r="I34" s="91" t="s">
        <v>56</v>
      </c>
      <c r="K34" s="92" t="s">
        <v>165</v>
      </c>
      <c r="N34" s="263" t="s">
        <v>58</v>
      </c>
      <c r="P34" s="156" t="s">
        <v>406</v>
      </c>
    </row>
    <row r="35" ht="19.5" customHeight="1">
      <c r="A35" s="88"/>
      <c r="B35" s="89"/>
      <c r="H35" s="90"/>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28">
    <mergeCell ref="K2:P2"/>
    <mergeCell ref="K3:P4"/>
    <mergeCell ref="I5:K5"/>
    <mergeCell ref="L5:N5"/>
    <mergeCell ref="C6:O6"/>
    <mergeCell ref="C8:M8"/>
    <mergeCell ref="N8:O8"/>
    <mergeCell ref="I13:L13"/>
    <mergeCell ref="M13:O14"/>
    <mergeCell ref="I14:L14"/>
    <mergeCell ref="C19:M20"/>
    <mergeCell ref="N19:O19"/>
    <mergeCell ref="C22:N22"/>
    <mergeCell ref="C23:N23"/>
    <mergeCell ref="E33:H33"/>
    <mergeCell ref="K33:M33"/>
    <mergeCell ref="C34:G35"/>
    <mergeCell ref="I34:J35"/>
    <mergeCell ref="K34:M35"/>
    <mergeCell ref="N34:O35"/>
    <mergeCell ref="P34:Q35"/>
    <mergeCell ref="C24:N24"/>
    <mergeCell ref="C25:N25"/>
    <mergeCell ref="C26:N26"/>
    <mergeCell ref="H28:K28"/>
    <mergeCell ref="L28:O29"/>
    <mergeCell ref="H29:K29"/>
    <mergeCell ref="A32:Q32"/>
  </mergeCells>
  <printOptions gridLines="1" horizontalCentered="1"/>
  <pageMargins bottom="0.0" footer="0.0" header="0.0" left="0.0" right="0.0" top="0.0"/>
  <pageSetup fitToHeight="0" cellComments="atEnd" orientation="portrait"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7.13"/>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de Google y Metas Ads'!K2</f>
        <v>Cliente:</v>
      </c>
      <c r="Q2" s="4"/>
    </row>
    <row r="3" ht="15.7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5.75" customHeight="1">
      <c r="A5" s="1"/>
      <c r="B5" s="1"/>
      <c r="C5" s="1"/>
      <c r="D5" s="1"/>
      <c r="E5" s="1"/>
      <c r="F5" s="1"/>
      <c r="G5" s="1"/>
      <c r="H5" s="1"/>
      <c r="I5" s="110" t="str">
        <f>'Copy of HOJA RESÚMEN 2026'!F8</f>
        <v>No. Cotización:</v>
      </c>
      <c r="L5" s="203" t="str">
        <f>'Copy of HOJA RESÚMEN 2026'!H8</f>
        <v>E325126IL251</v>
      </c>
      <c r="N5" s="1"/>
      <c r="O5" s="230" t="str">
        <f>'Copy of HOJA RESÚMEN 2026'!O5</f>
        <v>  Fecha: </v>
      </c>
      <c r="P5" s="265">
        <f>'Copy of HOJA RESÚMEN 2026'!P5</f>
        <v>46122</v>
      </c>
      <c r="Q5" s="8"/>
    </row>
    <row r="6" ht="31.5" customHeight="1">
      <c r="A6" s="232"/>
      <c r="B6" s="232"/>
      <c r="C6" s="232"/>
      <c r="P6" s="232"/>
      <c r="Q6" s="232"/>
    </row>
    <row r="7" ht="17.25" customHeight="1">
      <c r="A7" s="308"/>
      <c r="B7" s="308"/>
      <c r="C7" s="28"/>
      <c r="D7" s="28"/>
      <c r="E7" s="28"/>
      <c r="F7" s="28"/>
      <c r="G7" s="28"/>
      <c r="H7" s="28"/>
      <c r="I7" s="28"/>
      <c r="J7" s="28"/>
      <c r="K7" s="28"/>
      <c r="L7" s="28"/>
      <c r="M7" s="28"/>
      <c r="N7" s="28"/>
      <c r="O7" s="28"/>
    </row>
    <row r="8" ht="27.75" customHeight="1">
      <c r="A8" s="308"/>
      <c r="B8" s="308"/>
      <c r="C8" s="444" t="s">
        <v>407</v>
      </c>
      <c r="N8" s="445" t="s">
        <v>146</v>
      </c>
      <c r="P8" s="174"/>
    </row>
    <row r="9" ht="26.25" customHeight="1">
      <c r="A9" s="308"/>
      <c r="B9" s="308"/>
      <c r="C9" s="251" t="s">
        <v>408</v>
      </c>
      <c r="D9" s="239"/>
      <c r="E9" s="239"/>
      <c r="F9" s="239"/>
      <c r="G9" s="239"/>
      <c r="H9" s="239"/>
      <c r="I9" s="239"/>
      <c r="J9" s="239"/>
      <c r="K9" s="239"/>
      <c r="L9" s="239"/>
      <c r="M9" s="239"/>
      <c r="N9" s="276" t="s">
        <v>148</v>
      </c>
      <c r="P9" s="377"/>
    </row>
    <row r="10" ht="26.25" customHeight="1">
      <c r="A10" s="308"/>
      <c r="B10" s="308"/>
      <c r="C10" s="314" t="s">
        <v>409</v>
      </c>
      <c r="D10" s="239"/>
      <c r="E10" s="239"/>
      <c r="F10" s="239"/>
      <c r="G10" s="239"/>
      <c r="H10" s="239"/>
      <c r="I10" s="239"/>
      <c r="J10" s="239"/>
      <c r="K10" s="239"/>
      <c r="L10" s="239"/>
      <c r="M10" s="239"/>
      <c r="N10" s="276" t="s">
        <v>148</v>
      </c>
      <c r="P10" s="377"/>
    </row>
    <row r="11" ht="26.25" customHeight="1">
      <c r="A11" s="308"/>
      <c r="B11" s="308"/>
      <c r="C11" s="314" t="s">
        <v>410</v>
      </c>
      <c r="D11" s="239"/>
      <c r="E11" s="239"/>
      <c r="F11" s="239"/>
      <c r="G11" s="239"/>
      <c r="H11" s="239"/>
      <c r="I11" s="239"/>
      <c r="J11" s="239"/>
      <c r="K11" s="239"/>
      <c r="L11" s="239"/>
      <c r="M11" s="239"/>
      <c r="N11" s="276" t="s">
        <v>148</v>
      </c>
      <c r="P11" s="377"/>
    </row>
    <row r="12" ht="26.25" customHeight="1">
      <c r="A12" s="308"/>
      <c r="B12" s="308"/>
      <c r="C12" s="251" t="s">
        <v>411</v>
      </c>
      <c r="D12" s="239"/>
      <c r="E12" s="239"/>
      <c r="F12" s="239"/>
      <c r="G12" s="239"/>
      <c r="H12" s="239"/>
      <c r="I12" s="239"/>
      <c r="J12" s="239"/>
      <c r="K12" s="239"/>
      <c r="L12" s="239"/>
      <c r="M12" s="239"/>
      <c r="N12" s="274" t="s">
        <v>148</v>
      </c>
      <c r="P12" s="377"/>
      <c r="R12" s="406"/>
    </row>
    <row r="13" ht="26.25" customHeight="1">
      <c r="A13" s="308"/>
      <c r="B13" s="308"/>
      <c r="C13" s="251" t="s">
        <v>412</v>
      </c>
      <c r="D13" s="239"/>
      <c r="E13" s="239"/>
      <c r="F13" s="239"/>
      <c r="G13" s="239"/>
      <c r="H13" s="239"/>
      <c r="I13" s="239"/>
      <c r="J13" s="239"/>
      <c r="K13" s="239"/>
      <c r="L13" s="239"/>
      <c r="M13" s="239"/>
      <c r="N13" s="274" t="s">
        <v>148</v>
      </c>
      <c r="P13" s="377"/>
      <c r="R13" s="406"/>
    </row>
    <row r="14" ht="26.25" customHeight="1">
      <c r="A14" s="308"/>
      <c r="B14" s="308"/>
      <c r="C14" s="251" t="s">
        <v>413</v>
      </c>
      <c r="D14" s="239"/>
      <c r="E14" s="239"/>
      <c r="F14" s="239"/>
      <c r="G14" s="239"/>
      <c r="H14" s="239"/>
      <c r="I14" s="239"/>
      <c r="J14" s="239"/>
      <c r="K14" s="239"/>
      <c r="L14" s="239"/>
      <c r="M14" s="239"/>
      <c r="N14" s="274" t="s">
        <v>148</v>
      </c>
      <c r="P14" s="377"/>
      <c r="R14" s="406"/>
    </row>
    <row r="15" ht="26.25" customHeight="1">
      <c r="A15" s="308"/>
      <c r="B15" s="308"/>
      <c r="C15" s="251" t="s">
        <v>414</v>
      </c>
      <c r="D15" s="239"/>
      <c r="E15" s="239"/>
      <c r="F15" s="239"/>
      <c r="G15" s="239"/>
      <c r="H15" s="239"/>
      <c r="I15" s="239"/>
      <c r="J15" s="239"/>
      <c r="K15" s="239"/>
      <c r="L15" s="239"/>
      <c r="M15" s="239"/>
      <c r="N15" s="274" t="s">
        <v>148</v>
      </c>
      <c r="P15" s="377"/>
      <c r="R15" s="406"/>
    </row>
    <row r="16" ht="26.25" customHeight="1">
      <c r="A16" s="308"/>
      <c r="B16" s="308"/>
      <c r="C16" s="314" t="s">
        <v>415</v>
      </c>
      <c r="D16" s="239"/>
      <c r="E16" s="239"/>
      <c r="F16" s="239"/>
      <c r="G16" s="239"/>
      <c r="H16" s="239"/>
      <c r="I16" s="239"/>
      <c r="J16" s="239"/>
      <c r="K16" s="239"/>
      <c r="L16" s="239"/>
      <c r="M16" s="239"/>
      <c r="N16" s="276" t="s">
        <v>148</v>
      </c>
      <c r="P16" s="377"/>
    </row>
    <row r="17" ht="26.25" customHeight="1">
      <c r="A17" s="308"/>
      <c r="B17" s="308"/>
      <c r="C17" s="251" t="s">
        <v>416</v>
      </c>
      <c r="D17" s="239"/>
      <c r="E17" s="239"/>
      <c r="F17" s="239"/>
      <c r="G17" s="239"/>
      <c r="H17" s="239"/>
      <c r="I17" s="239"/>
      <c r="J17" s="239"/>
      <c r="K17" s="239"/>
      <c r="L17" s="239"/>
      <c r="M17" s="239"/>
      <c r="N17" s="276" t="s">
        <v>148</v>
      </c>
      <c r="P17" s="377"/>
    </row>
    <row r="18" ht="26.25" customHeight="1">
      <c r="A18" s="308"/>
      <c r="B18" s="308"/>
      <c r="C18" s="251" t="s">
        <v>417</v>
      </c>
      <c r="D18" s="239"/>
      <c r="E18" s="239"/>
      <c r="F18" s="239"/>
      <c r="G18" s="239"/>
      <c r="H18" s="239"/>
      <c r="I18" s="239"/>
      <c r="J18" s="239"/>
      <c r="K18" s="239"/>
      <c r="L18" s="239"/>
      <c r="M18" s="239"/>
      <c r="N18" s="276" t="s">
        <v>148</v>
      </c>
      <c r="P18" s="377"/>
    </row>
    <row r="19" ht="26.25" customHeight="1">
      <c r="A19" s="308"/>
      <c r="B19" s="308"/>
      <c r="C19" s="251" t="s">
        <v>418</v>
      </c>
      <c r="D19" s="239"/>
      <c r="E19" s="239"/>
      <c r="F19" s="239"/>
      <c r="G19" s="239"/>
      <c r="H19" s="239"/>
      <c r="I19" s="239"/>
      <c r="J19" s="239"/>
      <c r="K19" s="239"/>
      <c r="L19" s="239"/>
      <c r="M19" s="239"/>
      <c r="N19" s="274" t="s">
        <v>148</v>
      </c>
      <c r="P19" s="377"/>
    </row>
    <row r="20" ht="26.25" customHeight="1">
      <c r="A20" s="308"/>
      <c r="B20" s="308"/>
      <c r="C20" s="251" t="s">
        <v>419</v>
      </c>
      <c r="D20" s="239"/>
      <c r="E20" s="239"/>
      <c r="F20" s="239"/>
      <c r="G20" s="239"/>
      <c r="H20" s="239"/>
      <c r="I20" s="239"/>
      <c r="J20" s="239"/>
      <c r="K20" s="239"/>
      <c r="L20" s="239"/>
      <c r="M20" s="239"/>
      <c r="N20" s="274" t="s">
        <v>148</v>
      </c>
      <c r="P20" s="48"/>
    </row>
    <row r="21" ht="26.25" customHeight="1">
      <c r="A21" s="308"/>
      <c r="B21" s="308"/>
      <c r="C21" s="246" t="s">
        <v>420</v>
      </c>
      <c r="D21" s="239"/>
      <c r="E21" s="239"/>
      <c r="F21" s="239"/>
      <c r="G21" s="239"/>
      <c r="H21" s="239"/>
      <c r="I21" s="239"/>
      <c r="J21" s="239"/>
      <c r="K21" s="239"/>
      <c r="L21" s="239"/>
      <c r="M21" s="239"/>
      <c r="N21" s="274" t="s">
        <v>148</v>
      </c>
      <c r="O21" s="446"/>
      <c r="P21" s="48"/>
    </row>
    <row r="22" ht="10.5" customHeight="1">
      <c r="A22" s="308"/>
      <c r="B22" s="308"/>
      <c r="C22" s="303"/>
      <c r="D22" s="303"/>
      <c r="E22" s="303"/>
      <c r="F22" s="303"/>
      <c r="G22" s="303"/>
      <c r="H22" s="303"/>
      <c r="I22" s="303"/>
      <c r="J22" s="48"/>
      <c r="K22" s="48"/>
      <c r="L22" s="48"/>
      <c r="M22" s="48"/>
      <c r="N22" s="48"/>
      <c r="P22" s="48"/>
    </row>
    <row r="23" ht="24.0" customHeight="1">
      <c r="A23" s="308"/>
      <c r="B23" s="308"/>
      <c r="C23" s="303"/>
      <c r="D23" s="303"/>
      <c r="E23" s="303"/>
      <c r="F23" s="303"/>
      <c r="G23" s="303"/>
      <c r="H23" s="447"/>
      <c r="L23" s="448"/>
      <c r="P23" s="449"/>
    </row>
    <row r="24" ht="6.0" customHeight="1">
      <c r="A24" s="308"/>
      <c r="B24" s="308"/>
      <c r="C24" s="28"/>
      <c r="D24" s="28"/>
      <c r="E24" s="28"/>
      <c r="F24" s="28"/>
      <c r="G24" s="28"/>
      <c r="H24" s="28"/>
      <c r="I24" s="28"/>
      <c r="J24" s="449"/>
      <c r="K24" s="449"/>
      <c r="L24" s="449"/>
      <c r="M24" s="449"/>
      <c r="N24" s="449"/>
      <c r="O24" s="449"/>
      <c r="P24" s="449"/>
    </row>
    <row r="25" ht="35.25" customHeight="1">
      <c r="A25" s="308"/>
      <c r="B25" s="308"/>
      <c r="C25" s="450" t="s">
        <v>421</v>
      </c>
      <c r="L25" s="450"/>
      <c r="M25" s="445" t="s">
        <v>146</v>
      </c>
      <c r="P25" s="351"/>
    </row>
    <row r="26" ht="26.25" customHeight="1">
      <c r="A26" s="308"/>
      <c r="B26" s="308"/>
      <c r="C26" s="354" t="s">
        <v>422</v>
      </c>
      <c r="D26" s="239"/>
      <c r="E26" s="239"/>
      <c r="F26" s="239"/>
      <c r="G26" s="239"/>
      <c r="H26" s="239"/>
      <c r="I26" s="239"/>
      <c r="J26" s="239"/>
      <c r="K26" s="239"/>
      <c r="L26" s="239"/>
      <c r="M26" s="239"/>
      <c r="N26" s="239"/>
      <c r="O26" s="262" t="s">
        <v>148</v>
      </c>
      <c r="P26" s="351"/>
    </row>
    <row r="27" ht="26.25" customHeight="1">
      <c r="A27" s="308"/>
      <c r="B27" s="308"/>
      <c r="C27" s="314" t="s">
        <v>423</v>
      </c>
      <c r="D27" s="239"/>
      <c r="E27" s="239"/>
      <c r="F27" s="239"/>
      <c r="G27" s="239"/>
      <c r="H27" s="239"/>
      <c r="I27" s="239"/>
      <c r="J27" s="239"/>
      <c r="K27" s="239"/>
      <c r="L27" s="239"/>
      <c r="M27" s="239"/>
      <c r="N27" s="239"/>
      <c r="O27" s="262" t="s">
        <v>148</v>
      </c>
      <c r="P27" s="351"/>
    </row>
    <row r="28" ht="26.25" customHeight="1">
      <c r="A28" s="308"/>
      <c r="B28" s="308"/>
      <c r="C28" s="314" t="s">
        <v>188</v>
      </c>
      <c r="D28" s="239"/>
      <c r="E28" s="239"/>
      <c r="F28" s="239"/>
      <c r="G28" s="239"/>
      <c r="H28" s="239"/>
      <c r="I28" s="239"/>
      <c r="J28" s="239"/>
      <c r="K28" s="239"/>
      <c r="L28" s="239"/>
      <c r="M28" s="239"/>
      <c r="N28" s="239"/>
      <c r="O28" s="262" t="s">
        <v>148</v>
      </c>
      <c r="P28" s="351"/>
    </row>
    <row r="29" ht="26.25" customHeight="1">
      <c r="A29" s="308"/>
      <c r="B29" s="308"/>
      <c r="C29" s="251" t="s">
        <v>424</v>
      </c>
      <c r="D29" s="239"/>
      <c r="E29" s="239"/>
      <c r="F29" s="239"/>
      <c r="G29" s="239"/>
      <c r="H29" s="239"/>
      <c r="I29" s="239"/>
      <c r="J29" s="239"/>
      <c r="K29" s="239"/>
      <c r="L29" s="239"/>
      <c r="M29" s="239"/>
      <c r="N29" s="239"/>
      <c r="O29" s="262" t="s">
        <v>148</v>
      </c>
      <c r="P29" s="351"/>
    </row>
    <row r="30" ht="26.25" customHeight="1">
      <c r="A30" s="308"/>
      <c r="B30" s="308"/>
      <c r="C30" s="251" t="s">
        <v>425</v>
      </c>
      <c r="D30" s="239"/>
      <c r="E30" s="239"/>
      <c r="F30" s="239"/>
      <c r="G30" s="239"/>
      <c r="H30" s="239"/>
      <c r="I30" s="239"/>
      <c r="J30" s="239"/>
      <c r="K30" s="239"/>
      <c r="L30" s="239"/>
      <c r="M30" s="239"/>
      <c r="N30" s="239"/>
      <c r="O30" s="262" t="s">
        <v>148</v>
      </c>
      <c r="P30" s="351"/>
    </row>
    <row r="31" ht="26.25" customHeight="1">
      <c r="A31" s="308"/>
      <c r="B31" s="308"/>
      <c r="C31" s="251" t="s">
        <v>426</v>
      </c>
      <c r="D31" s="239"/>
      <c r="E31" s="239"/>
      <c r="F31" s="239"/>
      <c r="G31" s="239"/>
      <c r="H31" s="239"/>
      <c r="I31" s="239"/>
      <c r="J31" s="239"/>
      <c r="K31" s="239"/>
      <c r="L31" s="239"/>
      <c r="M31" s="239"/>
      <c r="N31" s="239"/>
      <c r="O31" s="262" t="s">
        <v>148</v>
      </c>
      <c r="P31" s="351"/>
    </row>
    <row r="32" ht="26.25" customHeight="1">
      <c r="A32" s="308"/>
      <c r="B32" s="308"/>
      <c r="C32" s="314" t="s">
        <v>410</v>
      </c>
      <c r="D32" s="239"/>
      <c r="E32" s="239"/>
      <c r="F32" s="239"/>
      <c r="G32" s="239"/>
      <c r="H32" s="239"/>
      <c r="I32" s="239"/>
      <c r="J32" s="239"/>
      <c r="K32" s="239"/>
      <c r="L32" s="239"/>
      <c r="M32" s="239"/>
      <c r="N32" s="239"/>
      <c r="O32" s="262" t="s">
        <v>148</v>
      </c>
      <c r="P32" s="351"/>
    </row>
    <row r="33" ht="26.25" customHeight="1">
      <c r="A33" s="308"/>
      <c r="B33" s="308"/>
      <c r="C33" s="251" t="s">
        <v>427</v>
      </c>
      <c r="D33" s="239"/>
      <c r="E33" s="239"/>
      <c r="F33" s="239"/>
      <c r="G33" s="239"/>
      <c r="H33" s="239"/>
      <c r="I33" s="239"/>
      <c r="J33" s="239"/>
      <c r="K33" s="239"/>
      <c r="L33" s="239"/>
      <c r="M33" s="239"/>
      <c r="N33" s="239"/>
      <c r="O33" s="262" t="s">
        <v>148</v>
      </c>
      <c r="P33" s="351"/>
    </row>
    <row r="34" ht="26.25" customHeight="1">
      <c r="A34" s="308"/>
      <c r="B34" s="260"/>
      <c r="C34" s="251" t="s">
        <v>428</v>
      </c>
      <c r="D34" s="239"/>
      <c r="E34" s="239"/>
      <c r="F34" s="239"/>
      <c r="G34" s="239"/>
      <c r="H34" s="239"/>
      <c r="I34" s="239"/>
      <c r="J34" s="239"/>
      <c r="K34" s="239"/>
      <c r="L34" s="239"/>
      <c r="M34" s="239"/>
      <c r="N34" s="239"/>
      <c r="O34" s="451" t="s">
        <v>148</v>
      </c>
      <c r="P34" s="260"/>
      <c r="Q34" s="321"/>
      <c r="R34" s="321"/>
    </row>
    <row r="35" ht="26.25" customHeight="1">
      <c r="A35" s="308"/>
      <c r="B35" s="260"/>
      <c r="C35" s="246" t="s">
        <v>429</v>
      </c>
      <c r="D35" s="239"/>
      <c r="E35" s="239"/>
      <c r="F35" s="239"/>
      <c r="G35" s="239"/>
      <c r="H35" s="239"/>
      <c r="I35" s="239"/>
      <c r="J35" s="239"/>
      <c r="K35" s="239"/>
      <c r="L35" s="239"/>
      <c r="M35" s="239"/>
      <c r="N35" s="239"/>
      <c r="O35" s="451" t="s">
        <v>148</v>
      </c>
      <c r="P35" s="260"/>
      <c r="Q35" s="321"/>
      <c r="R35" s="321"/>
    </row>
    <row r="36" ht="14.25" customHeight="1">
      <c r="A36" s="308"/>
      <c r="B36" s="260"/>
      <c r="C36" s="260"/>
      <c r="D36" s="260"/>
      <c r="E36" s="260"/>
      <c r="F36" s="260"/>
      <c r="G36" s="260"/>
      <c r="H36" s="260"/>
      <c r="I36" s="260"/>
      <c r="J36" s="260"/>
      <c r="K36" s="260"/>
      <c r="L36" s="260"/>
      <c r="M36" s="260"/>
      <c r="N36" s="260"/>
      <c r="O36" s="260"/>
      <c r="P36" s="260"/>
      <c r="Q36" s="321"/>
      <c r="R36" s="321"/>
    </row>
    <row r="37" ht="20.25" customHeight="1">
      <c r="A37" s="308"/>
      <c r="B37" s="260"/>
      <c r="C37" s="260"/>
      <c r="D37" s="260"/>
      <c r="E37" s="260"/>
      <c r="F37" s="260"/>
      <c r="G37" s="260"/>
      <c r="H37" s="447"/>
      <c r="L37" s="448"/>
      <c r="P37" s="260"/>
      <c r="Q37" s="321"/>
      <c r="R37" s="321"/>
    </row>
    <row r="38" ht="11.25" customHeight="1">
      <c r="A38" s="308"/>
      <c r="B38" s="260"/>
      <c r="C38" s="260"/>
      <c r="D38" s="260"/>
      <c r="E38" s="260"/>
      <c r="F38" s="260"/>
      <c r="G38" s="260"/>
      <c r="H38" s="452"/>
      <c r="P38" s="260"/>
      <c r="Q38" s="321"/>
      <c r="R38" s="321"/>
    </row>
    <row r="39" ht="5.25" customHeight="1">
      <c r="A39" s="308"/>
      <c r="B39" s="260"/>
      <c r="C39" s="260"/>
      <c r="D39" s="260"/>
      <c r="E39" s="260"/>
      <c r="F39" s="260"/>
      <c r="G39" s="260"/>
      <c r="H39" s="260"/>
      <c r="I39" s="260"/>
      <c r="J39" s="260"/>
      <c r="K39" s="260"/>
      <c r="L39" s="260"/>
      <c r="M39" s="260"/>
      <c r="N39" s="260"/>
      <c r="O39" s="260"/>
      <c r="P39" s="260"/>
      <c r="Q39" s="321"/>
      <c r="R39" s="321"/>
    </row>
    <row r="40" ht="27.75" customHeight="1">
      <c r="A40" s="308"/>
      <c r="B40" s="260" t="s">
        <v>430</v>
      </c>
      <c r="Q40" s="321"/>
      <c r="R40" s="321"/>
    </row>
    <row r="41" ht="7.5" customHeight="1">
      <c r="A41" s="308"/>
      <c r="B41" s="308"/>
      <c r="C41" s="308"/>
      <c r="E41" s="74"/>
      <c r="R41" s="321"/>
    </row>
    <row r="42" ht="16.5" customHeight="1">
      <c r="A42" s="88"/>
      <c r="B42" s="89"/>
      <c r="C42" s="90" t="s">
        <v>431</v>
      </c>
      <c r="H42" s="90"/>
      <c r="I42" s="91" t="s">
        <v>56</v>
      </c>
      <c r="K42" s="92" t="s">
        <v>57</v>
      </c>
      <c r="N42" s="92" t="s">
        <v>58</v>
      </c>
      <c r="P42" s="156" t="s">
        <v>432</v>
      </c>
    </row>
    <row r="43" ht="19.5" customHeight="1">
      <c r="A43" s="88"/>
      <c r="B43" s="89"/>
      <c r="H43" s="9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4">
    <mergeCell ref="K2:P2"/>
    <mergeCell ref="K3:P4"/>
    <mergeCell ref="I5:K5"/>
    <mergeCell ref="L5:M5"/>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C21:M21"/>
    <mergeCell ref="L23:O23"/>
    <mergeCell ref="H23:K23"/>
    <mergeCell ref="C25:K25"/>
    <mergeCell ref="M25:O25"/>
    <mergeCell ref="C26:N26"/>
    <mergeCell ref="C27:N27"/>
    <mergeCell ref="C28:N28"/>
    <mergeCell ref="C29:N29"/>
    <mergeCell ref="H37:K37"/>
    <mergeCell ref="H38:K38"/>
    <mergeCell ref="B40:P40"/>
    <mergeCell ref="E41:Q41"/>
    <mergeCell ref="C42:G43"/>
    <mergeCell ref="I42:J43"/>
    <mergeCell ref="K42:M43"/>
    <mergeCell ref="N42:O43"/>
    <mergeCell ref="P42:Q43"/>
    <mergeCell ref="C30:N30"/>
    <mergeCell ref="C31:N31"/>
    <mergeCell ref="C32:N32"/>
    <mergeCell ref="C33:N33"/>
    <mergeCell ref="C34:N34"/>
    <mergeCell ref="C35:N35"/>
    <mergeCell ref="L37:O38"/>
  </mergeCells>
  <printOptions gridLines="1" horizontalCentered="1"/>
  <pageMargins bottom="0.0" footer="0.0" header="0.0" left="0.0" right="0.0" top="0.0"/>
  <pageSetup fitToHeight="0" cellComments="atEnd" orientation="portrait" pageOrder="overThenDown"/>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4"/>
      <c r="P5" s="265"/>
      <c r="Q5" s="8"/>
    </row>
    <row r="6" ht="33.0" customHeight="1">
      <c r="A6" s="232"/>
      <c r="B6" s="232"/>
      <c r="C6" s="232" t="s">
        <v>23</v>
      </c>
      <c r="P6" s="232"/>
      <c r="Q6" s="232"/>
    </row>
    <row r="7" ht="15.75" customHeight="1">
      <c r="A7" s="27"/>
      <c r="B7" s="27"/>
      <c r="C7" s="27"/>
      <c r="J7" s="453"/>
      <c r="K7" s="453"/>
      <c r="L7" s="453"/>
      <c r="M7" s="453"/>
      <c r="N7" s="453"/>
      <c r="O7" s="453"/>
      <c r="P7" s="453"/>
      <c r="Q7" s="453"/>
    </row>
    <row r="8" ht="18.0" customHeight="1">
      <c r="A8" s="27"/>
      <c r="B8" s="27"/>
      <c r="C8" s="27"/>
    </row>
    <row r="9" ht="13.5" customHeight="1">
      <c r="A9" s="27"/>
      <c r="B9" s="27"/>
      <c r="C9" s="407"/>
      <c r="D9" s="407"/>
      <c r="E9" s="407"/>
      <c r="F9" s="407"/>
      <c r="G9" s="407"/>
      <c r="H9" s="407"/>
      <c r="I9" s="407"/>
      <c r="J9" s="407"/>
      <c r="K9" s="407"/>
      <c r="L9" s="407"/>
      <c r="M9" s="407"/>
      <c r="N9" s="407"/>
      <c r="O9" s="407"/>
    </row>
    <row r="10" ht="31.5" customHeight="1">
      <c r="A10" s="27"/>
      <c r="B10" s="27"/>
      <c r="C10" s="437" t="s">
        <v>398</v>
      </c>
      <c r="M10" s="437"/>
      <c r="N10" s="438" t="s">
        <v>146</v>
      </c>
    </row>
    <row r="11" ht="33.0" customHeight="1">
      <c r="A11" s="27"/>
      <c r="B11" s="27"/>
      <c r="M11" s="437"/>
      <c r="N11" s="438"/>
      <c r="O11" s="438"/>
    </row>
    <row r="12" ht="39.0" customHeight="1">
      <c r="A12" s="27"/>
      <c r="B12" s="27"/>
      <c r="C12" s="314" t="s">
        <v>399</v>
      </c>
      <c r="D12" s="239"/>
      <c r="E12" s="239"/>
      <c r="F12" s="239"/>
      <c r="G12" s="239"/>
      <c r="H12" s="239"/>
      <c r="I12" s="239"/>
      <c r="J12" s="239"/>
      <c r="K12" s="239"/>
      <c r="L12" s="239"/>
      <c r="M12" s="239"/>
      <c r="N12" s="239"/>
      <c r="O12" s="439">
        <v>1.0</v>
      </c>
    </row>
    <row r="13" ht="39.0" customHeight="1">
      <c r="A13" s="27"/>
      <c r="B13" s="27"/>
      <c r="C13" s="314" t="s">
        <v>400</v>
      </c>
      <c r="D13" s="239"/>
      <c r="E13" s="239"/>
      <c r="F13" s="239"/>
      <c r="G13" s="239"/>
      <c r="H13" s="239"/>
      <c r="I13" s="239"/>
      <c r="J13" s="239"/>
      <c r="K13" s="239"/>
      <c r="L13" s="239"/>
      <c r="M13" s="239"/>
      <c r="N13" s="239"/>
      <c r="O13" s="48" t="s">
        <v>148</v>
      </c>
    </row>
    <row r="14" ht="39.0" customHeight="1">
      <c r="A14" s="27"/>
      <c r="B14" s="27"/>
      <c r="C14" s="314" t="s">
        <v>401</v>
      </c>
      <c r="D14" s="239"/>
      <c r="E14" s="239"/>
      <c r="F14" s="239"/>
      <c r="G14" s="239"/>
      <c r="H14" s="239"/>
      <c r="I14" s="239"/>
      <c r="J14" s="239"/>
      <c r="K14" s="239"/>
      <c r="L14" s="239"/>
      <c r="M14" s="239"/>
      <c r="N14" s="239"/>
      <c r="O14" s="48" t="s">
        <v>148</v>
      </c>
    </row>
    <row r="15" ht="39.0" customHeight="1">
      <c r="A15" s="27"/>
      <c r="B15" s="27"/>
      <c r="C15" s="314" t="s">
        <v>402</v>
      </c>
      <c r="D15" s="239"/>
      <c r="E15" s="239"/>
      <c r="F15" s="239"/>
      <c r="G15" s="239"/>
      <c r="H15" s="239"/>
      <c r="I15" s="239"/>
      <c r="J15" s="239"/>
      <c r="K15" s="239"/>
      <c r="L15" s="239"/>
      <c r="M15" s="239"/>
      <c r="N15" s="239"/>
      <c r="O15" s="48" t="s">
        <v>148</v>
      </c>
    </row>
    <row r="16" ht="39.0" customHeight="1">
      <c r="A16" s="27"/>
      <c r="B16" s="27"/>
      <c r="C16" s="275" t="s">
        <v>403</v>
      </c>
      <c r="D16" s="239"/>
      <c r="E16" s="239"/>
      <c r="F16" s="239"/>
      <c r="G16" s="239"/>
      <c r="H16" s="239"/>
      <c r="I16" s="239"/>
      <c r="J16" s="239"/>
      <c r="K16" s="239"/>
      <c r="L16" s="239"/>
      <c r="M16" s="239"/>
      <c r="N16" s="239"/>
      <c r="O16" s="440" t="s">
        <v>148</v>
      </c>
    </row>
    <row r="17" ht="15.75" customHeight="1">
      <c r="A17" s="27"/>
      <c r="B17" s="27"/>
      <c r="C17" s="377"/>
      <c r="D17" s="377"/>
      <c r="E17" s="377"/>
      <c r="F17" s="377"/>
      <c r="G17" s="377"/>
      <c r="H17" s="127"/>
      <c r="I17" s="127"/>
      <c r="J17" s="127"/>
      <c r="K17" s="127"/>
      <c r="L17" s="127"/>
      <c r="M17" s="454"/>
      <c r="N17" s="454"/>
      <c r="O17" s="454"/>
    </row>
    <row r="18" ht="21.0" customHeight="1">
      <c r="A18" s="27"/>
      <c r="B18" s="27"/>
      <c r="C18" s="377"/>
      <c r="D18" s="377"/>
      <c r="E18" s="377"/>
      <c r="F18" s="377"/>
      <c r="G18" s="377"/>
      <c r="H18" s="441"/>
      <c r="I18" s="441"/>
      <c r="J18" s="441"/>
      <c r="K18" s="441"/>
      <c r="L18" s="441"/>
      <c r="M18" s="441"/>
      <c r="N18" s="441"/>
      <c r="O18" s="441"/>
    </row>
    <row r="19" ht="23.25" customHeight="1">
      <c r="A19" s="27"/>
      <c r="B19" s="27"/>
      <c r="C19" s="377"/>
      <c r="D19" s="377"/>
      <c r="E19" s="377"/>
      <c r="F19" s="377"/>
      <c r="G19" s="377"/>
      <c r="H19" s="441" t="s">
        <v>248</v>
      </c>
      <c r="L19" s="442">
        <v>2000.0</v>
      </c>
    </row>
    <row r="20" ht="15.75" customHeight="1">
      <c r="A20" s="27"/>
      <c r="B20" s="27"/>
      <c r="C20" s="27"/>
      <c r="D20" s="48"/>
      <c r="H20" s="443" t="s">
        <v>27</v>
      </c>
    </row>
    <row r="21" ht="25.5" customHeight="1">
      <c r="A21" s="27"/>
      <c r="B21" s="27"/>
      <c r="C21" s="27"/>
      <c r="D21" s="48"/>
    </row>
    <row r="22" ht="335.25" customHeight="1">
      <c r="A22" s="27"/>
      <c r="B22" s="27"/>
      <c r="C22" s="27"/>
      <c r="D22" s="48"/>
    </row>
    <row r="23" ht="15.75" customHeight="1">
      <c r="A23" s="27"/>
      <c r="B23" s="27"/>
      <c r="C23" s="27"/>
      <c r="D23" s="48"/>
    </row>
    <row r="24" ht="22.5" customHeight="1">
      <c r="A24" s="27"/>
      <c r="B24" s="260" t="s">
        <v>433</v>
      </c>
      <c r="Q24" s="260"/>
      <c r="R24" s="260"/>
    </row>
    <row r="25" ht="15.75" customHeight="1">
      <c r="A25" s="27"/>
      <c r="B25" s="27"/>
      <c r="C25" s="27"/>
      <c r="H25" s="259"/>
      <c r="I25" s="259"/>
      <c r="J25" s="259"/>
      <c r="K25" s="259"/>
      <c r="L25" s="259"/>
      <c r="M25" s="259"/>
      <c r="N25" s="259"/>
      <c r="O25" s="259"/>
      <c r="P25" s="262"/>
    </row>
    <row r="26" ht="15.75" customHeight="1">
      <c r="A26" s="2"/>
      <c r="B26" s="89"/>
      <c r="C26" s="89" t="s">
        <v>434</v>
      </c>
      <c r="H26" s="2"/>
      <c r="I26" s="2"/>
      <c r="J26" s="2"/>
      <c r="K26" s="2"/>
      <c r="L26" s="2"/>
      <c r="M26" s="2"/>
      <c r="N26" s="2"/>
      <c r="O26" s="2"/>
      <c r="P26" s="2"/>
      <c r="Q26" s="93"/>
    </row>
    <row r="27" ht="19.5" customHeight="1">
      <c r="A27" s="88"/>
      <c r="B27" s="89"/>
      <c r="H27" s="372" t="s">
        <v>56</v>
      </c>
      <c r="L27" s="455" t="s">
        <v>435</v>
      </c>
      <c r="P27" s="455" t="s">
        <v>436</v>
      </c>
    </row>
    <row r="28" ht="15.75" customHeight="1">
      <c r="A28" s="88"/>
      <c r="B28" s="89"/>
      <c r="H28" s="89"/>
      <c r="I28" s="89"/>
      <c r="J28" s="374"/>
      <c r="K28" s="374"/>
      <c r="L28" s="374"/>
      <c r="M28" s="374"/>
      <c r="N28" s="374"/>
      <c r="Q28" s="88"/>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sheetData>
  <mergeCells count="19">
    <mergeCell ref="K2:P2"/>
    <mergeCell ref="K3:P4"/>
    <mergeCell ref="C6:O6"/>
    <mergeCell ref="C10:L11"/>
    <mergeCell ref="N10:O10"/>
    <mergeCell ref="C12:N12"/>
    <mergeCell ref="C13:N13"/>
    <mergeCell ref="C26:G28"/>
    <mergeCell ref="H27:K27"/>
    <mergeCell ref="L27:O27"/>
    <mergeCell ref="P27:Q27"/>
    <mergeCell ref="N28:P28"/>
    <mergeCell ref="C14:N14"/>
    <mergeCell ref="C15:N15"/>
    <mergeCell ref="C16:N16"/>
    <mergeCell ref="H19:K19"/>
    <mergeCell ref="L19:O20"/>
    <mergeCell ref="H20:K20"/>
    <mergeCell ref="B24:P24"/>
  </mergeCells>
  <printOptions gridLines="1" horizontalCentered="1"/>
  <pageMargins bottom="0.0" footer="0.0" header="0.0" left="0.0" right="0.0" top="0.0"/>
  <pageSetup fitToHeight="0" cellComments="atEnd" orientation="portrait" pageOrder="overThenDown"/>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75"/>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437</v>
      </c>
      <c r="P5" s="7">
        <v>45952.0</v>
      </c>
      <c r="Q5" s="8"/>
    </row>
    <row r="6" ht="6.0" customHeight="1">
      <c r="A6" s="9"/>
      <c r="B6" s="10"/>
      <c r="C6" s="112"/>
      <c r="D6" s="9"/>
      <c r="E6" s="9"/>
      <c r="F6" s="9"/>
      <c r="G6" s="9"/>
      <c r="H6" s="9"/>
      <c r="I6" s="9"/>
      <c r="K6" s="9"/>
      <c r="L6" s="9"/>
      <c r="M6" s="9"/>
      <c r="N6" s="9"/>
      <c r="O6" s="9"/>
    </row>
    <row r="7" ht="30.0" customHeight="1">
      <c r="A7" s="27"/>
      <c r="B7" s="27"/>
      <c r="C7" s="27"/>
      <c r="D7" s="27"/>
      <c r="E7" s="27"/>
      <c r="F7" s="27"/>
      <c r="H7" s="28"/>
      <c r="I7" s="28"/>
      <c r="J7" s="28"/>
      <c r="K7" s="28"/>
      <c r="L7" s="28"/>
      <c r="M7" s="28"/>
    </row>
    <row r="8" ht="23.25" customHeight="1">
      <c r="A8" s="328"/>
      <c r="B8" s="456" t="s">
        <v>259</v>
      </c>
      <c r="N8" s="330" t="s">
        <v>21</v>
      </c>
      <c r="O8" s="330"/>
      <c r="P8" s="330"/>
      <c r="Q8" s="331"/>
    </row>
    <row r="9" ht="26.25" customHeight="1">
      <c r="A9" s="27"/>
      <c r="B9" s="332" t="s">
        <v>260</v>
      </c>
      <c r="N9" s="333"/>
      <c r="O9" s="333"/>
      <c r="P9" s="333"/>
      <c r="Q9" s="36"/>
    </row>
    <row r="10" ht="26.25" customHeight="1">
      <c r="A10" s="27"/>
      <c r="B10" s="334" t="s">
        <v>261</v>
      </c>
      <c r="C10" s="335"/>
      <c r="D10" s="335"/>
      <c r="E10" s="335"/>
      <c r="F10" s="335"/>
      <c r="G10" s="335"/>
      <c r="H10" s="335"/>
      <c r="I10" s="335"/>
      <c r="J10" s="335"/>
      <c r="K10" s="335"/>
      <c r="L10" s="335"/>
      <c r="M10" s="335"/>
      <c r="N10" s="335"/>
      <c r="O10" s="333"/>
      <c r="P10" s="269" t="s">
        <v>148</v>
      </c>
      <c r="Q10" s="36"/>
    </row>
    <row r="11" ht="26.25" customHeight="1">
      <c r="A11" s="27"/>
      <c r="B11" s="332" t="s">
        <v>262</v>
      </c>
      <c r="N11" s="333"/>
      <c r="O11" s="333"/>
      <c r="P11" s="269"/>
      <c r="Q11" s="36"/>
    </row>
    <row r="12" ht="26.25" customHeight="1">
      <c r="A12" s="27"/>
      <c r="B12" s="334" t="s">
        <v>263</v>
      </c>
      <c r="C12" s="335"/>
      <c r="D12" s="335"/>
      <c r="E12" s="335"/>
      <c r="F12" s="335"/>
      <c r="G12" s="335"/>
      <c r="H12" s="335"/>
      <c r="I12" s="335"/>
      <c r="J12" s="335"/>
      <c r="K12" s="335"/>
      <c r="L12" s="335"/>
      <c r="M12" s="335"/>
      <c r="N12" s="335"/>
      <c r="O12" s="333"/>
      <c r="P12" s="269" t="s">
        <v>148</v>
      </c>
      <c r="Q12" s="36"/>
    </row>
    <row r="13" ht="26.25" customHeight="1">
      <c r="A13" s="27"/>
      <c r="B13" s="332" t="s">
        <v>264</v>
      </c>
      <c r="N13" s="333"/>
      <c r="O13" s="333"/>
      <c r="P13" s="269"/>
      <c r="Q13" s="36"/>
    </row>
    <row r="14" ht="26.25" customHeight="1">
      <c r="A14" s="27"/>
      <c r="B14" s="334" t="s">
        <v>265</v>
      </c>
      <c r="C14" s="335"/>
      <c r="D14" s="335"/>
      <c r="E14" s="335"/>
      <c r="F14" s="335"/>
      <c r="G14" s="335"/>
      <c r="H14" s="335"/>
      <c r="I14" s="335"/>
      <c r="J14" s="335"/>
      <c r="K14" s="335"/>
      <c r="L14" s="335"/>
      <c r="M14" s="335"/>
      <c r="N14" s="335"/>
      <c r="O14" s="333"/>
      <c r="P14" s="269" t="s">
        <v>148</v>
      </c>
      <c r="Q14" s="36"/>
    </row>
    <row r="15" ht="26.25" customHeight="1">
      <c r="A15" s="27"/>
      <c r="B15" s="332" t="s">
        <v>266</v>
      </c>
      <c r="N15" s="333"/>
      <c r="O15" s="333"/>
      <c r="P15" s="269"/>
      <c r="Q15" s="36"/>
    </row>
    <row r="16" ht="26.25" customHeight="1">
      <c r="A16" s="27"/>
      <c r="B16" s="334" t="s">
        <v>267</v>
      </c>
      <c r="C16" s="335"/>
      <c r="D16" s="335"/>
      <c r="E16" s="335"/>
      <c r="F16" s="335"/>
      <c r="G16" s="335"/>
      <c r="H16" s="335"/>
      <c r="I16" s="335"/>
      <c r="J16" s="335"/>
      <c r="K16" s="335"/>
      <c r="L16" s="335"/>
      <c r="M16" s="335"/>
      <c r="N16" s="335"/>
      <c r="O16" s="333"/>
      <c r="P16" s="269" t="s">
        <v>148</v>
      </c>
      <c r="Q16" s="36"/>
    </row>
    <row r="17" ht="26.25" customHeight="1">
      <c r="A17" s="27"/>
      <c r="B17" s="337" t="s">
        <v>268</v>
      </c>
      <c r="N17" s="333"/>
      <c r="O17" s="333"/>
      <c r="P17" s="269"/>
      <c r="Q17" s="36"/>
    </row>
    <row r="18" ht="26.25" customHeight="1">
      <c r="A18" s="27"/>
      <c r="B18" s="334" t="s">
        <v>269</v>
      </c>
      <c r="C18" s="335"/>
      <c r="D18" s="335"/>
      <c r="E18" s="335"/>
      <c r="F18" s="335"/>
      <c r="G18" s="335"/>
      <c r="H18" s="335"/>
      <c r="I18" s="335"/>
      <c r="J18" s="335"/>
      <c r="K18" s="335"/>
      <c r="L18" s="335"/>
      <c r="M18" s="335"/>
      <c r="N18" s="335"/>
      <c r="O18" s="333"/>
      <c r="P18" s="269" t="s">
        <v>148</v>
      </c>
      <c r="Q18" s="36"/>
    </row>
    <row r="19" ht="26.25" customHeight="1">
      <c r="A19" s="338"/>
      <c r="B19" s="337" t="s">
        <v>270</v>
      </c>
      <c r="N19" s="333"/>
      <c r="O19" s="333"/>
      <c r="P19" s="269"/>
      <c r="Q19" s="333"/>
    </row>
    <row r="20" ht="26.25" customHeight="1">
      <c r="A20" s="27"/>
      <c r="B20" s="334" t="s">
        <v>271</v>
      </c>
      <c r="C20" s="335"/>
      <c r="D20" s="335"/>
      <c r="E20" s="335"/>
      <c r="F20" s="335"/>
      <c r="G20" s="335"/>
      <c r="H20" s="335"/>
      <c r="I20" s="335"/>
      <c r="J20" s="335"/>
      <c r="K20" s="335"/>
      <c r="L20" s="335"/>
      <c r="M20" s="335"/>
      <c r="N20" s="335"/>
      <c r="O20" s="333"/>
      <c r="P20" s="269" t="s">
        <v>148</v>
      </c>
      <c r="Q20" s="36"/>
    </row>
    <row r="21" ht="26.25" customHeight="1">
      <c r="A21" s="338"/>
      <c r="B21" s="337" t="s">
        <v>272</v>
      </c>
      <c r="N21" s="333"/>
      <c r="O21" s="333"/>
      <c r="P21" s="269"/>
      <c r="Q21" s="333"/>
    </row>
    <row r="22" ht="26.25" customHeight="1">
      <c r="A22" s="27"/>
      <c r="B22" s="334" t="s">
        <v>273</v>
      </c>
      <c r="C22" s="335"/>
      <c r="D22" s="335"/>
      <c r="E22" s="335"/>
      <c r="F22" s="335"/>
      <c r="G22" s="335"/>
      <c r="H22" s="335"/>
      <c r="I22" s="335"/>
      <c r="J22" s="335"/>
      <c r="K22" s="335"/>
      <c r="L22" s="335"/>
      <c r="M22" s="335"/>
      <c r="N22" s="335"/>
      <c r="O22" s="333"/>
      <c r="P22" s="269" t="s">
        <v>148</v>
      </c>
      <c r="Q22" s="36"/>
    </row>
    <row r="23" ht="26.25" customHeight="1">
      <c r="A23" s="338"/>
      <c r="B23" s="337" t="s">
        <v>274</v>
      </c>
      <c r="N23" s="333"/>
      <c r="O23" s="333"/>
      <c r="P23" s="333"/>
      <c r="Q23" s="333"/>
    </row>
    <row r="24" ht="26.25" customHeight="1">
      <c r="A24" s="27"/>
      <c r="B24" s="334" t="s">
        <v>273</v>
      </c>
      <c r="C24" s="335"/>
      <c r="D24" s="335"/>
      <c r="E24" s="335"/>
      <c r="F24" s="335"/>
      <c r="G24" s="335"/>
      <c r="H24" s="335"/>
      <c r="I24" s="335"/>
      <c r="J24" s="335"/>
      <c r="K24" s="335"/>
      <c r="L24" s="335"/>
      <c r="M24" s="335"/>
      <c r="N24" s="335"/>
      <c r="O24" s="333"/>
      <c r="P24" s="269" t="s">
        <v>148</v>
      </c>
      <c r="Q24" s="36"/>
    </row>
    <row r="25" ht="26.25" customHeight="1">
      <c r="A25" s="338"/>
      <c r="B25" s="337" t="s">
        <v>275</v>
      </c>
      <c r="O25" s="333"/>
      <c r="P25" s="333"/>
      <c r="Q25" s="333"/>
    </row>
    <row r="26" ht="26.25" customHeight="1">
      <c r="A26" s="27"/>
      <c r="B26" s="334" t="s">
        <v>276</v>
      </c>
      <c r="C26" s="335"/>
      <c r="D26" s="335"/>
      <c r="E26" s="335"/>
      <c r="F26" s="335"/>
      <c r="G26" s="335"/>
      <c r="H26" s="335"/>
      <c r="I26" s="335"/>
      <c r="J26" s="335"/>
      <c r="K26" s="335"/>
      <c r="L26" s="335"/>
      <c r="M26" s="335"/>
      <c r="N26" s="335"/>
      <c r="O26" s="333"/>
      <c r="P26" s="269" t="s">
        <v>148</v>
      </c>
      <c r="Q26" s="36"/>
    </row>
    <row r="27" ht="26.25" customHeight="1">
      <c r="B27" s="337" t="s">
        <v>277</v>
      </c>
      <c r="O27" s="333"/>
      <c r="P27" s="333"/>
    </row>
    <row r="28" ht="26.25" customHeight="1">
      <c r="B28" s="334" t="s">
        <v>438</v>
      </c>
      <c r="C28" s="335"/>
      <c r="D28" s="335"/>
      <c r="E28" s="335"/>
      <c r="F28" s="335"/>
      <c r="G28" s="335"/>
      <c r="H28" s="335"/>
      <c r="I28" s="335"/>
      <c r="J28" s="335"/>
      <c r="K28" s="335"/>
      <c r="L28" s="335"/>
      <c r="M28" s="335"/>
      <c r="N28" s="335"/>
      <c r="O28" s="333"/>
      <c r="P28" s="269" t="s">
        <v>148</v>
      </c>
    </row>
    <row r="29" ht="26.25" customHeight="1">
      <c r="B29" s="337" t="s">
        <v>279</v>
      </c>
    </row>
    <row r="30" ht="26.25" customHeight="1">
      <c r="B30" s="334" t="s">
        <v>280</v>
      </c>
      <c r="C30" s="335"/>
      <c r="D30" s="335"/>
      <c r="E30" s="335"/>
      <c r="F30" s="335"/>
      <c r="G30" s="335"/>
      <c r="H30" s="335"/>
      <c r="I30" s="335"/>
      <c r="J30" s="335"/>
      <c r="K30" s="335"/>
      <c r="L30" s="335"/>
      <c r="M30" s="335"/>
      <c r="N30" s="335"/>
      <c r="P30" s="269" t="s">
        <v>148</v>
      </c>
    </row>
    <row r="31" ht="26.25" customHeight="1">
      <c r="A31" s="27"/>
      <c r="B31" s="337" t="s">
        <v>281</v>
      </c>
      <c r="N31" s="346"/>
      <c r="O31" s="346"/>
      <c r="P31" s="346"/>
      <c r="Q31" s="27"/>
    </row>
    <row r="32" ht="37.5" customHeight="1">
      <c r="A32" s="27"/>
      <c r="B32" s="457" t="s">
        <v>282</v>
      </c>
      <c r="C32" s="335"/>
      <c r="D32" s="335"/>
      <c r="E32" s="335"/>
      <c r="F32" s="335"/>
      <c r="G32" s="335"/>
      <c r="H32" s="335"/>
      <c r="I32" s="335"/>
      <c r="J32" s="335"/>
      <c r="K32" s="335"/>
      <c r="L32" s="335"/>
      <c r="M32" s="335"/>
      <c r="N32" s="335"/>
      <c r="O32" s="346"/>
      <c r="P32" s="269" t="s">
        <v>148</v>
      </c>
      <c r="Q32" s="27"/>
    </row>
    <row r="33" ht="14.25" customHeight="1">
      <c r="A33" s="27"/>
      <c r="B33" s="346"/>
      <c r="C33" s="346"/>
      <c r="D33" s="346"/>
      <c r="E33" s="346"/>
      <c r="F33" s="346"/>
      <c r="G33" s="346"/>
      <c r="H33" s="346"/>
      <c r="I33" s="346"/>
      <c r="J33" s="346"/>
      <c r="K33" s="346"/>
      <c r="L33" s="346"/>
      <c r="M33" s="346"/>
      <c r="N33" s="346"/>
      <c r="O33" s="346"/>
      <c r="P33" s="346"/>
      <c r="Q33" s="27"/>
    </row>
    <row r="34" ht="100.5" customHeight="1">
      <c r="A34" s="27"/>
      <c r="B34" s="346" t="s">
        <v>283</v>
      </c>
      <c r="O34" s="346"/>
      <c r="P34" s="346"/>
      <c r="Q34" s="27"/>
    </row>
    <row r="35" ht="12.75" customHeight="1">
      <c r="A35" s="74"/>
      <c r="B35" s="74"/>
      <c r="C35" s="74"/>
      <c r="D35" s="74"/>
      <c r="E35" s="74"/>
      <c r="F35" s="74"/>
      <c r="G35" s="74"/>
      <c r="H35" s="74"/>
      <c r="I35" s="74"/>
      <c r="J35" s="74"/>
      <c r="K35" s="74"/>
      <c r="L35" s="74"/>
      <c r="M35" s="74"/>
      <c r="N35" s="74"/>
      <c r="O35" s="74"/>
      <c r="P35" s="74"/>
      <c r="Q35" s="74"/>
    </row>
    <row r="36" ht="16.5" customHeight="1">
      <c r="A36" s="88"/>
      <c r="B36" s="89"/>
      <c r="C36" s="90"/>
      <c r="D36" s="90" t="s">
        <v>439</v>
      </c>
      <c r="I36" s="89"/>
      <c r="J36" s="91" t="s">
        <v>56</v>
      </c>
      <c r="L36" s="92" t="s">
        <v>57</v>
      </c>
      <c r="O36" s="92" t="s">
        <v>58</v>
      </c>
      <c r="Q36" s="93"/>
    </row>
    <row r="37" ht="19.5" customHeight="1">
      <c r="A37" s="88"/>
      <c r="B37" s="89"/>
      <c r="C37" s="90"/>
      <c r="I37" s="89"/>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6:H37"/>
    <mergeCell ref="J36:K37"/>
    <mergeCell ref="L36:N37"/>
    <mergeCell ref="O36:P37"/>
    <mergeCell ref="B27:N27"/>
    <mergeCell ref="B28:N28"/>
    <mergeCell ref="B29:M29"/>
    <mergeCell ref="B30:N30"/>
    <mergeCell ref="B31:M31"/>
    <mergeCell ref="B32:N32"/>
    <mergeCell ref="B34:N34"/>
  </mergeCells>
  <printOptions gridLines="1" horizontalCentered="1"/>
  <pageMargins bottom="0.0" footer="0.0" header="0.0" left="0.0" right="0.0" top="0.0"/>
  <pageSetup fitToHeight="0" cellComments="atEnd" orientation="portrait" pageOrder="overThenDown"/>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irving lópez</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4" t="s">
        <v>440</v>
      </c>
      <c r="P5" s="265">
        <f>'HOJA RESÚMEN 2026'!P5</f>
        <v>46050</v>
      </c>
      <c r="Q5" s="8"/>
    </row>
    <row r="6" ht="31.5" customHeight="1">
      <c r="A6" s="232"/>
      <c r="B6" s="232"/>
      <c r="C6" s="232" t="s">
        <v>23</v>
      </c>
      <c r="P6" s="232"/>
      <c r="Q6" s="232"/>
    </row>
    <row r="7" ht="21.0" customHeight="1">
      <c r="A7" s="308"/>
      <c r="B7" s="308"/>
      <c r="C7" s="28"/>
      <c r="D7" s="28"/>
      <c r="E7" s="28"/>
      <c r="F7" s="28"/>
      <c r="G7" s="28"/>
      <c r="H7" s="28"/>
      <c r="I7" s="28"/>
      <c r="J7" s="28"/>
      <c r="K7" s="28"/>
      <c r="L7" s="28"/>
      <c r="M7" s="28"/>
      <c r="N7" s="28"/>
      <c r="O7" s="28"/>
    </row>
    <row r="8" ht="27.75" customHeight="1">
      <c r="A8" s="308"/>
      <c r="B8" s="308"/>
      <c r="C8" s="444" t="s">
        <v>407</v>
      </c>
      <c r="N8" s="445" t="s">
        <v>146</v>
      </c>
      <c r="P8" s="174"/>
    </row>
    <row r="9" ht="26.25" customHeight="1">
      <c r="A9" s="308"/>
      <c r="B9" s="308"/>
      <c r="C9" s="251" t="s">
        <v>408</v>
      </c>
      <c r="D9" s="239"/>
      <c r="E9" s="239"/>
      <c r="F9" s="239"/>
      <c r="G9" s="239"/>
      <c r="H9" s="239"/>
      <c r="I9" s="239"/>
      <c r="J9" s="239"/>
      <c r="K9" s="239"/>
      <c r="L9" s="239"/>
      <c r="M9" s="239"/>
      <c r="N9" s="276" t="s">
        <v>148</v>
      </c>
      <c r="P9" s="377"/>
    </row>
    <row r="10" ht="26.25" customHeight="1">
      <c r="A10" s="308"/>
      <c r="B10" s="308"/>
      <c r="C10" s="314" t="s">
        <v>409</v>
      </c>
      <c r="D10" s="239"/>
      <c r="E10" s="239"/>
      <c r="F10" s="239"/>
      <c r="G10" s="239"/>
      <c r="H10" s="239"/>
      <c r="I10" s="239"/>
      <c r="J10" s="239"/>
      <c r="K10" s="239"/>
      <c r="L10" s="239"/>
      <c r="M10" s="239"/>
      <c r="N10" s="276" t="s">
        <v>148</v>
      </c>
      <c r="P10" s="377"/>
    </row>
    <row r="11" ht="26.25" customHeight="1">
      <c r="A11" s="308"/>
      <c r="B11" s="308"/>
      <c r="C11" s="314" t="s">
        <v>410</v>
      </c>
      <c r="D11" s="239"/>
      <c r="E11" s="239"/>
      <c r="F11" s="239"/>
      <c r="G11" s="239"/>
      <c r="H11" s="239"/>
      <c r="I11" s="239"/>
      <c r="J11" s="239"/>
      <c r="K11" s="239"/>
      <c r="L11" s="239"/>
      <c r="M11" s="239"/>
      <c r="N11" s="276" t="s">
        <v>148</v>
      </c>
      <c r="P11" s="377"/>
    </row>
    <row r="12" ht="26.25" customHeight="1">
      <c r="A12" s="308"/>
      <c r="B12" s="308"/>
      <c r="C12" s="251" t="s">
        <v>411</v>
      </c>
      <c r="D12" s="239"/>
      <c r="E12" s="239"/>
      <c r="F12" s="239"/>
      <c r="G12" s="239"/>
      <c r="H12" s="239"/>
      <c r="I12" s="239"/>
      <c r="J12" s="239"/>
      <c r="K12" s="239"/>
      <c r="L12" s="239"/>
      <c r="M12" s="239"/>
      <c r="N12" s="274" t="s">
        <v>148</v>
      </c>
      <c r="P12" s="377"/>
      <c r="R12" s="406"/>
    </row>
    <row r="13" ht="26.25" customHeight="1">
      <c r="A13" s="308"/>
      <c r="B13" s="308"/>
      <c r="C13" s="251" t="s">
        <v>412</v>
      </c>
      <c r="D13" s="239"/>
      <c r="E13" s="239"/>
      <c r="F13" s="239"/>
      <c r="G13" s="239"/>
      <c r="H13" s="239"/>
      <c r="I13" s="239"/>
      <c r="J13" s="239"/>
      <c r="K13" s="239"/>
      <c r="L13" s="239"/>
      <c r="M13" s="239"/>
      <c r="N13" s="274" t="s">
        <v>148</v>
      </c>
      <c r="P13" s="377"/>
      <c r="R13" s="406"/>
    </row>
    <row r="14" ht="26.25" customHeight="1">
      <c r="A14" s="308"/>
      <c r="B14" s="308"/>
      <c r="C14" s="251" t="s">
        <v>413</v>
      </c>
      <c r="D14" s="239"/>
      <c r="E14" s="239"/>
      <c r="F14" s="239"/>
      <c r="G14" s="239"/>
      <c r="H14" s="239"/>
      <c r="I14" s="239"/>
      <c r="J14" s="239"/>
      <c r="K14" s="239"/>
      <c r="L14" s="239"/>
      <c r="M14" s="239"/>
      <c r="N14" s="274" t="s">
        <v>148</v>
      </c>
      <c r="P14" s="377"/>
      <c r="R14" s="406"/>
    </row>
    <row r="15" ht="26.25" customHeight="1">
      <c r="A15" s="308"/>
      <c r="B15" s="308"/>
      <c r="C15" s="251" t="s">
        <v>414</v>
      </c>
      <c r="D15" s="239"/>
      <c r="E15" s="239"/>
      <c r="F15" s="239"/>
      <c r="G15" s="239"/>
      <c r="H15" s="239"/>
      <c r="I15" s="239"/>
      <c r="J15" s="239"/>
      <c r="K15" s="239"/>
      <c r="L15" s="239"/>
      <c r="M15" s="239"/>
      <c r="N15" s="274" t="s">
        <v>148</v>
      </c>
      <c r="P15" s="377"/>
      <c r="R15" s="406"/>
    </row>
    <row r="16" ht="26.25" customHeight="1">
      <c r="A16" s="308"/>
      <c r="B16" s="308"/>
      <c r="C16" s="314" t="s">
        <v>415</v>
      </c>
      <c r="D16" s="239"/>
      <c r="E16" s="239"/>
      <c r="F16" s="239"/>
      <c r="G16" s="239"/>
      <c r="H16" s="239"/>
      <c r="I16" s="239"/>
      <c r="J16" s="239"/>
      <c r="K16" s="239"/>
      <c r="L16" s="239"/>
      <c r="M16" s="239"/>
      <c r="N16" s="276" t="s">
        <v>148</v>
      </c>
      <c r="P16" s="377"/>
    </row>
    <row r="17" ht="26.25" customHeight="1">
      <c r="A17" s="308"/>
      <c r="B17" s="308"/>
      <c r="C17" s="251" t="s">
        <v>416</v>
      </c>
      <c r="D17" s="239"/>
      <c r="E17" s="239"/>
      <c r="F17" s="239"/>
      <c r="G17" s="239"/>
      <c r="H17" s="239"/>
      <c r="I17" s="239"/>
      <c r="J17" s="239"/>
      <c r="K17" s="239"/>
      <c r="L17" s="239"/>
      <c r="M17" s="239"/>
      <c r="N17" s="276" t="s">
        <v>148</v>
      </c>
      <c r="P17" s="377"/>
    </row>
    <row r="18" ht="26.25" customHeight="1">
      <c r="A18" s="308"/>
      <c r="B18" s="308"/>
      <c r="C18" s="251" t="s">
        <v>417</v>
      </c>
      <c r="D18" s="239"/>
      <c r="E18" s="239"/>
      <c r="F18" s="239"/>
      <c r="G18" s="239"/>
      <c r="H18" s="239"/>
      <c r="I18" s="239"/>
      <c r="J18" s="239"/>
      <c r="K18" s="239"/>
      <c r="L18" s="239"/>
      <c r="M18" s="239"/>
      <c r="N18" s="276" t="s">
        <v>148</v>
      </c>
      <c r="P18" s="377"/>
    </row>
    <row r="19" ht="26.25" customHeight="1">
      <c r="A19" s="308"/>
      <c r="B19" s="308"/>
      <c r="C19" s="251" t="s">
        <v>418</v>
      </c>
      <c r="D19" s="239"/>
      <c r="E19" s="239"/>
      <c r="F19" s="239"/>
      <c r="G19" s="239"/>
      <c r="H19" s="239"/>
      <c r="I19" s="239"/>
      <c r="J19" s="239"/>
      <c r="K19" s="239"/>
      <c r="L19" s="239"/>
      <c r="M19" s="239"/>
      <c r="N19" s="274" t="s">
        <v>148</v>
      </c>
      <c r="P19" s="377"/>
    </row>
    <row r="20" ht="26.25" customHeight="1">
      <c r="A20" s="308"/>
      <c r="B20" s="308"/>
      <c r="C20" s="251" t="s">
        <v>419</v>
      </c>
      <c r="D20" s="239"/>
      <c r="E20" s="239"/>
      <c r="F20" s="239"/>
      <c r="G20" s="239"/>
      <c r="H20" s="239"/>
      <c r="I20" s="239"/>
      <c r="J20" s="239"/>
      <c r="K20" s="239"/>
      <c r="L20" s="239"/>
      <c r="M20" s="239"/>
      <c r="N20" s="274" t="s">
        <v>148</v>
      </c>
      <c r="P20" s="48"/>
    </row>
    <row r="21" ht="10.5" customHeight="1">
      <c r="A21" s="308"/>
      <c r="B21" s="308"/>
      <c r="C21" s="303"/>
      <c r="D21" s="303"/>
      <c r="E21" s="303"/>
      <c r="F21" s="303"/>
      <c r="G21" s="303"/>
      <c r="H21" s="303"/>
      <c r="I21" s="303"/>
      <c r="J21" s="48"/>
      <c r="K21" s="48"/>
      <c r="L21" s="48"/>
      <c r="M21" s="48"/>
      <c r="N21" s="48"/>
      <c r="P21" s="48"/>
    </row>
    <row r="22" ht="43.5" customHeight="1">
      <c r="A22" s="308"/>
      <c r="B22" s="308"/>
      <c r="C22" s="303"/>
      <c r="D22" s="303"/>
      <c r="E22" s="303"/>
      <c r="F22" s="303"/>
      <c r="G22" s="303"/>
      <c r="H22" s="447"/>
      <c r="L22" s="448"/>
      <c r="P22" s="449"/>
    </row>
    <row r="23" ht="17.25" customHeight="1">
      <c r="A23" s="308"/>
      <c r="B23" s="308"/>
      <c r="C23" s="48"/>
      <c r="D23" s="48"/>
      <c r="E23" s="48"/>
      <c r="F23" s="48"/>
      <c r="G23" s="48"/>
      <c r="H23" s="452"/>
      <c r="P23" s="449"/>
    </row>
    <row r="24" ht="6.0" customHeight="1">
      <c r="A24" s="308"/>
      <c r="B24" s="308"/>
      <c r="C24" s="28"/>
      <c r="D24" s="28"/>
      <c r="E24" s="28"/>
      <c r="F24" s="28"/>
      <c r="G24" s="28"/>
      <c r="H24" s="28"/>
      <c r="I24" s="28"/>
      <c r="J24" s="449"/>
      <c r="K24" s="449"/>
      <c r="L24" s="449"/>
      <c r="M24" s="449"/>
      <c r="N24" s="449"/>
      <c r="O24" s="449"/>
      <c r="P24" s="449"/>
    </row>
    <row r="25" ht="35.25" customHeight="1">
      <c r="A25" s="308"/>
      <c r="B25" s="308"/>
      <c r="C25" s="450" t="s">
        <v>421</v>
      </c>
      <c r="L25" s="450"/>
      <c r="M25" s="445" t="s">
        <v>146</v>
      </c>
      <c r="P25" s="351"/>
    </row>
    <row r="26" ht="26.25" customHeight="1">
      <c r="A26" s="308"/>
      <c r="B26" s="308"/>
      <c r="C26" s="354" t="s">
        <v>422</v>
      </c>
      <c r="D26" s="239"/>
      <c r="E26" s="239"/>
      <c r="F26" s="239"/>
      <c r="G26" s="239"/>
      <c r="H26" s="239"/>
      <c r="I26" s="239"/>
      <c r="J26" s="239"/>
      <c r="K26" s="239"/>
      <c r="L26" s="239"/>
      <c r="M26" s="239"/>
      <c r="N26" s="239"/>
      <c r="O26" s="262" t="s">
        <v>148</v>
      </c>
      <c r="P26" s="351"/>
    </row>
    <row r="27" ht="26.25" customHeight="1">
      <c r="A27" s="308"/>
      <c r="B27" s="308"/>
      <c r="C27" s="251" t="s">
        <v>424</v>
      </c>
      <c r="D27" s="239"/>
      <c r="E27" s="239"/>
      <c r="F27" s="239"/>
      <c r="G27" s="239"/>
      <c r="H27" s="239"/>
      <c r="I27" s="239"/>
      <c r="J27" s="239"/>
      <c r="K27" s="239"/>
      <c r="L27" s="239"/>
      <c r="M27" s="239"/>
      <c r="N27" s="239"/>
      <c r="O27" s="262" t="s">
        <v>148</v>
      </c>
      <c r="P27" s="351"/>
    </row>
    <row r="28" ht="26.25" customHeight="1">
      <c r="A28" s="308"/>
      <c r="B28" s="308"/>
      <c r="C28" s="251" t="s">
        <v>425</v>
      </c>
      <c r="D28" s="239"/>
      <c r="E28" s="239"/>
      <c r="F28" s="239"/>
      <c r="G28" s="239"/>
      <c r="H28" s="239"/>
      <c r="I28" s="239"/>
      <c r="J28" s="239"/>
      <c r="K28" s="239"/>
      <c r="L28" s="239"/>
      <c r="M28" s="239"/>
      <c r="N28" s="239"/>
      <c r="O28" s="262" t="s">
        <v>148</v>
      </c>
      <c r="P28" s="351"/>
    </row>
    <row r="29" ht="26.25" customHeight="1">
      <c r="A29" s="308"/>
      <c r="B29" s="308"/>
      <c r="C29" s="314" t="s">
        <v>410</v>
      </c>
      <c r="D29" s="239"/>
      <c r="E29" s="239"/>
      <c r="F29" s="239"/>
      <c r="G29" s="239"/>
      <c r="H29" s="239"/>
      <c r="I29" s="239"/>
      <c r="J29" s="239"/>
      <c r="K29" s="239"/>
      <c r="L29" s="239"/>
      <c r="M29" s="239"/>
      <c r="N29" s="239"/>
      <c r="O29" s="262" t="s">
        <v>148</v>
      </c>
      <c r="P29" s="351"/>
    </row>
    <row r="30" ht="26.25" customHeight="1">
      <c r="A30" s="308"/>
      <c r="B30" s="308"/>
      <c r="C30" s="251" t="s">
        <v>427</v>
      </c>
      <c r="D30" s="239"/>
      <c r="E30" s="239"/>
      <c r="F30" s="239"/>
      <c r="G30" s="239"/>
      <c r="H30" s="239"/>
      <c r="I30" s="239"/>
      <c r="J30" s="239"/>
      <c r="K30" s="239"/>
      <c r="L30" s="239"/>
      <c r="M30" s="239"/>
      <c r="N30" s="239"/>
      <c r="O30" s="262" t="s">
        <v>148</v>
      </c>
      <c r="P30" s="351"/>
    </row>
    <row r="31" ht="48.0" customHeight="1">
      <c r="A31" s="308"/>
      <c r="B31" s="260"/>
      <c r="C31" s="260"/>
      <c r="D31" s="260"/>
      <c r="E31" s="260"/>
      <c r="F31" s="260"/>
      <c r="G31" s="260"/>
      <c r="H31" s="260"/>
      <c r="I31" s="260"/>
      <c r="J31" s="260"/>
      <c r="K31" s="260"/>
      <c r="L31" s="260"/>
      <c r="M31" s="260"/>
      <c r="N31" s="260"/>
      <c r="O31" s="260"/>
      <c r="P31" s="260"/>
      <c r="Q31" s="321"/>
      <c r="R31" s="321"/>
    </row>
    <row r="32" ht="20.25" customHeight="1">
      <c r="A32" s="308"/>
      <c r="B32" s="260"/>
      <c r="C32" s="260"/>
      <c r="D32" s="260"/>
      <c r="E32" s="260"/>
      <c r="F32" s="260"/>
      <c r="G32" s="260"/>
      <c r="H32" s="447" t="s">
        <v>441</v>
      </c>
      <c r="L32" s="442">
        <v>4000.0</v>
      </c>
      <c r="P32" s="260"/>
      <c r="Q32" s="321"/>
      <c r="R32" s="321"/>
    </row>
    <row r="33" ht="11.25" customHeight="1">
      <c r="A33" s="308"/>
      <c r="B33" s="260"/>
      <c r="C33" s="260"/>
      <c r="D33" s="260"/>
      <c r="E33" s="260"/>
      <c r="F33" s="260"/>
      <c r="G33" s="260"/>
      <c r="H33" s="452" t="s">
        <v>27</v>
      </c>
      <c r="P33" s="260"/>
      <c r="Q33" s="321"/>
      <c r="R33" s="321"/>
    </row>
    <row r="34" ht="5.25" customHeight="1">
      <c r="A34" s="308"/>
      <c r="B34" s="260"/>
      <c r="C34" s="260"/>
      <c r="D34" s="260"/>
      <c r="E34" s="260"/>
      <c r="F34" s="260"/>
      <c r="G34" s="260"/>
      <c r="H34" s="260"/>
      <c r="I34" s="260"/>
      <c r="J34" s="260"/>
      <c r="K34" s="260"/>
      <c r="L34" s="260"/>
      <c r="M34" s="260"/>
      <c r="N34" s="260"/>
      <c r="O34" s="260"/>
      <c r="P34" s="260"/>
      <c r="Q34" s="321"/>
      <c r="R34" s="321"/>
    </row>
    <row r="35" ht="127.5" customHeight="1">
      <c r="A35" s="308"/>
      <c r="B35" s="260" t="s">
        <v>442</v>
      </c>
      <c r="Q35" s="321"/>
      <c r="R35" s="321"/>
    </row>
    <row r="36" ht="7.5" customHeight="1">
      <c r="A36" s="308"/>
      <c r="B36" s="308"/>
      <c r="C36" s="308"/>
      <c r="E36" s="74"/>
      <c r="R36" s="321"/>
    </row>
    <row r="37" ht="10.5" customHeight="1">
      <c r="A37" s="88"/>
      <c r="B37" s="89"/>
      <c r="C37" s="89"/>
      <c r="D37" s="89" t="s">
        <v>443</v>
      </c>
      <c r="I37" s="2"/>
      <c r="J37" s="2"/>
      <c r="K37" s="2"/>
      <c r="L37" s="2"/>
      <c r="M37" s="2"/>
      <c r="N37" s="2"/>
      <c r="O37" s="2"/>
      <c r="P37" s="2"/>
      <c r="Q37" s="93"/>
    </row>
    <row r="38" ht="19.5" customHeight="1">
      <c r="A38" s="88"/>
      <c r="B38" s="89"/>
      <c r="C38" s="89"/>
      <c r="I38" s="372" t="s">
        <v>56</v>
      </c>
      <c r="L38" s="373" t="s">
        <v>320</v>
      </c>
      <c r="O38" s="373" t="s">
        <v>58</v>
      </c>
      <c r="Q38" s="94"/>
    </row>
    <row r="39" ht="13.5" customHeight="1">
      <c r="A39" s="88"/>
      <c r="B39" s="89"/>
      <c r="C39" s="89"/>
      <c r="I39" s="89"/>
      <c r="J39" s="374"/>
      <c r="N39" s="374"/>
      <c r="Q39" s="94"/>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38">
    <mergeCell ref="K2:P2"/>
    <mergeCell ref="K3:P4"/>
    <mergeCell ref="C6:O6"/>
    <mergeCell ref="C8:M8"/>
    <mergeCell ref="N8:O8"/>
    <mergeCell ref="C9:M9"/>
    <mergeCell ref="C10:M10"/>
    <mergeCell ref="C11:M11"/>
    <mergeCell ref="C12:M12"/>
    <mergeCell ref="C13:M13"/>
    <mergeCell ref="C14:M14"/>
    <mergeCell ref="C15:M15"/>
    <mergeCell ref="C16:M16"/>
    <mergeCell ref="C17:M17"/>
    <mergeCell ref="C18:M18"/>
    <mergeCell ref="C19:M19"/>
    <mergeCell ref="C20:M20"/>
    <mergeCell ref="H22:K22"/>
    <mergeCell ref="L22:O23"/>
    <mergeCell ref="H23:K23"/>
    <mergeCell ref="M25:O25"/>
    <mergeCell ref="H32:K32"/>
    <mergeCell ref="H33:K33"/>
    <mergeCell ref="B35:P35"/>
    <mergeCell ref="E36:Q36"/>
    <mergeCell ref="D37:H39"/>
    <mergeCell ref="I38:K38"/>
    <mergeCell ref="L38:N38"/>
    <mergeCell ref="O38:P38"/>
    <mergeCell ref="J39:M39"/>
    <mergeCell ref="N39:P39"/>
    <mergeCell ref="C25:K25"/>
    <mergeCell ref="C26:N26"/>
    <mergeCell ref="C27:N27"/>
    <mergeCell ref="C28:N28"/>
    <mergeCell ref="C29:N29"/>
    <mergeCell ref="C30:N30"/>
    <mergeCell ref="L32:O33"/>
  </mergeCells>
  <printOptions gridLines="1" horizontalCentered="1"/>
  <pageMargins bottom="0.0" footer="0.0" header="0.0" left="0.0" right="0.0" top="0.0"/>
  <pageSetup fitToHeight="0" cellComments="atEnd" orientation="portrait" pageOrder="overThenDown"/>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irving lópez</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264" t="s">
        <v>444</v>
      </c>
      <c r="P5" s="265">
        <f>'HOJA RESÚMEN 2026'!P5</f>
        <v>46050</v>
      </c>
      <c r="Q5" s="8"/>
    </row>
    <row r="6" ht="31.5" customHeight="1">
      <c r="A6" s="232"/>
      <c r="B6" s="232"/>
      <c r="C6" s="232" t="s">
        <v>445</v>
      </c>
      <c r="P6" s="232"/>
      <c r="Q6" s="232"/>
    </row>
    <row r="7" ht="51.75" customHeight="1">
      <c r="A7" s="308"/>
      <c r="B7" s="308"/>
      <c r="C7" s="28"/>
      <c r="D7" s="28"/>
      <c r="E7" s="28"/>
      <c r="F7" s="28"/>
      <c r="G7" s="28"/>
      <c r="H7" s="28"/>
      <c r="I7" s="28"/>
      <c r="J7" s="28"/>
      <c r="K7" s="28"/>
      <c r="L7" s="28"/>
      <c r="M7" s="28"/>
      <c r="N7" s="28"/>
      <c r="O7" s="28"/>
    </row>
    <row r="8" ht="27.75" customHeight="1">
      <c r="A8" s="308"/>
      <c r="B8" s="308"/>
      <c r="C8" s="266" t="s">
        <v>446</v>
      </c>
      <c r="N8" s="445" t="s">
        <v>146</v>
      </c>
      <c r="P8" s="174"/>
    </row>
    <row r="9" ht="26.25" customHeight="1">
      <c r="A9" s="308"/>
      <c r="B9" s="308"/>
      <c r="C9" s="275" t="s">
        <v>447</v>
      </c>
      <c r="D9" s="239"/>
      <c r="E9" s="239"/>
      <c r="F9" s="239"/>
      <c r="G9" s="239"/>
      <c r="H9" s="239"/>
      <c r="I9" s="239"/>
      <c r="J9" s="239"/>
      <c r="K9" s="239"/>
      <c r="L9" s="239"/>
      <c r="M9" s="239"/>
      <c r="N9" s="276" t="s">
        <v>148</v>
      </c>
      <c r="P9" s="377"/>
    </row>
    <row r="10" ht="26.25" customHeight="1">
      <c r="A10" s="308"/>
      <c r="B10" s="308"/>
      <c r="C10" s="246" t="s">
        <v>193</v>
      </c>
      <c r="D10" s="239"/>
      <c r="E10" s="239"/>
      <c r="F10" s="239"/>
      <c r="G10" s="239"/>
      <c r="H10" s="239"/>
      <c r="I10" s="239"/>
      <c r="J10" s="239"/>
      <c r="K10" s="239"/>
      <c r="L10" s="239"/>
      <c r="M10" s="239"/>
      <c r="N10" s="276" t="s">
        <v>148</v>
      </c>
      <c r="P10" s="377"/>
    </row>
    <row r="11" ht="26.25" customHeight="1">
      <c r="A11" s="308"/>
      <c r="B11" s="308"/>
      <c r="C11" s="246" t="s">
        <v>448</v>
      </c>
      <c r="D11" s="239"/>
      <c r="E11" s="239"/>
      <c r="F11" s="239"/>
      <c r="G11" s="239"/>
      <c r="H11" s="239"/>
      <c r="I11" s="239"/>
      <c r="J11" s="239"/>
      <c r="K11" s="239"/>
      <c r="L11" s="239"/>
      <c r="M11" s="239"/>
      <c r="N11" s="276" t="s">
        <v>148</v>
      </c>
      <c r="P11" s="377"/>
    </row>
    <row r="12" ht="26.25" customHeight="1">
      <c r="A12" s="308"/>
      <c r="B12" s="308"/>
      <c r="C12" s="246" t="s">
        <v>428</v>
      </c>
      <c r="D12" s="239"/>
      <c r="E12" s="239"/>
      <c r="F12" s="239"/>
      <c r="G12" s="239"/>
      <c r="H12" s="239"/>
      <c r="I12" s="239"/>
      <c r="J12" s="239"/>
      <c r="K12" s="239"/>
      <c r="L12" s="239"/>
      <c r="M12" s="239"/>
      <c r="N12" s="274" t="s">
        <v>148</v>
      </c>
      <c r="P12" s="377"/>
      <c r="R12" s="406"/>
    </row>
    <row r="13" ht="26.25" customHeight="1">
      <c r="A13" s="308"/>
      <c r="B13" s="308"/>
      <c r="C13" s="246" t="s">
        <v>449</v>
      </c>
      <c r="D13" s="239"/>
      <c r="E13" s="239"/>
      <c r="F13" s="239"/>
      <c r="G13" s="239"/>
      <c r="H13" s="239"/>
      <c r="I13" s="239"/>
      <c r="J13" s="239"/>
      <c r="K13" s="239"/>
      <c r="L13" s="239"/>
      <c r="M13" s="239"/>
      <c r="N13" s="274" t="s">
        <v>148</v>
      </c>
      <c r="P13" s="377"/>
      <c r="R13" s="406"/>
    </row>
    <row r="14" ht="26.25" customHeight="1">
      <c r="A14" s="308"/>
      <c r="B14" s="308"/>
      <c r="C14" s="246" t="s">
        <v>420</v>
      </c>
      <c r="D14" s="239"/>
      <c r="E14" s="239"/>
      <c r="F14" s="239"/>
      <c r="G14" s="239"/>
      <c r="H14" s="239"/>
      <c r="I14" s="239"/>
      <c r="J14" s="239"/>
      <c r="K14" s="239"/>
      <c r="L14" s="239"/>
      <c r="M14" s="239"/>
      <c r="N14" s="274" t="s">
        <v>148</v>
      </c>
      <c r="P14" s="377"/>
      <c r="R14" s="406"/>
    </row>
    <row r="15" ht="26.25" customHeight="1">
      <c r="A15" s="308"/>
      <c r="B15" s="308"/>
      <c r="C15" s="407"/>
      <c r="N15" s="274"/>
      <c r="P15" s="377"/>
      <c r="R15" s="406"/>
    </row>
    <row r="16" ht="26.25" customHeight="1">
      <c r="A16" s="308"/>
      <c r="B16" s="308"/>
      <c r="N16" s="276"/>
      <c r="P16" s="377"/>
    </row>
    <row r="17" ht="10.5" customHeight="1">
      <c r="A17" s="308"/>
      <c r="B17" s="308"/>
      <c r="C17" s="303"/>
      <c r="D17" s="303"/>
      <c r="E17" s="303"/>
      <c r="F17" s="303"/>
      <c r="G17" s="303"/>
      <c r="H17" s="303"/>
      <c r="I17" s="303"/>
      <c r="J17" s="48"/>
      <c r="K17" s="48"/>
      <c r="L17" s="48"/>
      <c r="M17" s="48"/>
      <c r="N17" s="48"/>
      <c r="P17" s="48"/>
    </row>
    <row r="18" ht="29.25" customHeight="1">
      <c r="A18" s="308"/>
      <c r="B18" s="308"/>
      <c r="C18" s="303"/>
      <c r="D18" s="303"/>
      <c r="E18" s="303"/>
      <c r="F18" s="303"/>
      <c r="G18" s="303"/>
      <c r="H18" s="447" t="s">
        <v>441</v>
      </c>
      <c r="L18" s="442">
        <v>4900.0</v>
      </c>
      <c r="P18" s="449"/>
    </row>
    <row r="19" ht="17.25" customHeight="1">
      <c r="A19" s="308"/>
      <c r="B19" s="308"/>
      <c r="C19" s="48"/>
      <c r="D19" s="48"/>
      <c r="E19" s="48"/>
      <c r="F19" s="48"/>
      <c r="G19" s="48"/>
      <c r="H19" s="452" t="s">
        <v>27</v>
      </c>
      <c r="P19" s="449"/>
    </row>
    <row r="20" ht="89.25" customHeight="1">
      <c r="A20" s="308"/>
      <c r="B20" s="308"/>
      <c r="C20" s="28"/>
      <c r="D20" s="28"/>
      <c r="E20" s="28"/>
      <c r="F20" s="28"/>
      <c r="G20" s="28"/>
      <c r="H20" s="28"/>
      <c r="I20" s="28"/>
      <c r="J20" s="449"/>
      <c r="K20" s="449"/>
      <c r="L20" s="449"/>
      <c r="M20" s="449"/>
      <c r="N20" s="449"/>
      <c r="O20" s="449"/>
      <c r="P20" s="449"/>
    </row>
    <row r="21" ht="35.25" customHeight="1">
      <c r="A21" s="308"/>
      <c r="B21" s="308"/>
      <c r="C21" s="458" t="s">
        <v>450</v>
      </c>
      <c r="L21" s="450"/>
      <c r="M21" s="445" t="s">
        <v>146</v>
      </c>
      <c r="P21" s="351"/>
    </row>
    <row r="22" ht="26.25" customHeight="1">
      <c r="A22" s="308"/>
      <c r="B22" s="308"/>
      <c r="C22" s="314" t="s">
        <v>423</v>
      </c>
      <c r="D22" s="239"/>
      <c r="E22" s="239"/>
      <c r="F22" s="239"/>
      <c r="G22" s="239"/>
      <c r="H22" s="239"/>
      <c r="I22" s="239"/>
      <c r="J22" s="239"/>
      <c r="K22" s="239"/>
      <c r="L22" s="239"/>
      <c r="M22" s="239"/>
      <c r="N22" s="239"/>
      <c r="O22" s="262" t="s">
        <v>148</v>
      </c>
      <c r="P22" s="351"/>
    </row>
    <row r="23" ht="26.25" customHeight="1">
      <c r="A23" s="308"/>
      <c r="B23" s="308"/>
      <c r="C23" s="314" t="s">
        <v>188</v>
      </c>
      <c r="D23" s="239"/>
      <c r="E23" s="239"/>
      <c r="F23" s="239"/>
      <c r="G23" s="239"/>
      <c r="H23" s="239"/>
      <c r="I23" s="239"/>
      <c r="J23" s="239"/>
      <c r="K23" s="239"/>
      <c r="L23" s="239"/>
      <c r="M23" s="239"/>
      <c r="N23" s="239"/>
      <c r="O23" s="262" t="s">
        <v>148</v>
      </c>
      <c r="P23" s="351"/>
    </row>
    <row r="24" ht="26.25" customHeight="1">
      <c r="A24" s="308"/>
      <c r="B24" s="308"/>
      <c r="C24" s="251" t="s">
        <v>426</v>
      </c>
      <c r="D24" s="239"/>
      <c r="E24" s="239"/>
      <c r="F24" s="239"/>
      <c r="G24" s="239"/>
      <c r="H24" s="239"/>
      <c r="I24" s="239"/>
      <c r="J24" s="239"/>
      <c r="K24" s="239"/>
      <c r="L24" s="239"/>
      <c r="M24" s="239"/>
      <c r="N24" s="239"/>
      <c r="O24" s="262" t="s">
        <v>148</v>
      </c>
      <c r="P24" s="351"/>
    </row>
    <row r="25" ht="26.25" customHeight="1">
      <c r="A25" s="308"/>
      <c r="B25" s="260"/>
      <c r="C25" s="251" t="s">
        <v>428</v>
      </c>
      <c r="D25" s="239"/>
      <c r="E25" s="239"/>
      <c r="F25" s="239"/>
      <c r="G25" s="239"/>
      <c r="H25" s="239"/>
      <c r="I25" s="239"/>
      <c r="J25" s="239"/>
      <c r="K25" s="239"/>
      <c r="L25" s="239"/>
      <c r="M25" s="239"/>
      <c r="N25" s="239"/>
      <c r="O25" s="451" t="s">
        <v>148</v>
      </c>
      <c r="P25" s="260"/>
      <c r="Q25" s="321"/>
      <c r="R25" s="321"/>
    </row>
    <row r="26" ht="26.25" customHeight="1">
      <c r="A26" s="308"/>
      <c r="B26" s="260"/>
      <c r="C26" s="246" t="s">
        <v>429</v>
      </c>
      <c r="D26" s="239"/>
      <c r="E26" s="239"/>
      <c r="F26" s="239"/>
      <c r="G26" s="239"/>
      <c r="H26" s="239"/>
      <c r="I26" s="239"/>
      <c r="J26" s="239"/>
      <c r="K26" s="239"/>
      <c r="L26" s="239"/>
      <c r="M26" s="239"/>
      <c r="N26" s="239"/>
      <c r="O26" s="451" t="s">
        <v>148</v>
      </c>
      <c r="P26" s="260"/>
      <c r="Q26" s="321"/>
      <c r="R26" s="321"/>
    </row>
    <row r="27" ht="36.75" customHeight="1">
      <c r="A27" s="308"/>
      <c r="B27" s="260"/>
      <c r="C27" s="260"/>
      <c r="D27" s="260"/>
      <c r="E27" s="260"/>
      <c r="F27" s="260"/>
      <c r="G27" s="260"/>
      <c r="H27" s="260"/>
      <c r="I27" s="260"/>
      <c r="J27" s="260"/>
      <c r="K27" s="260"/>
      <c r="L27" s="260"/>
      <c r="M27" s="260"/>
      <c r="N27" s="260"/>
      <c r="O27" s="260"/>
      <c r="P27" s="260"/>
      <c r="Q27" s="321"/>
      <c r="R27" s="321"/>
    </row>
    <row r="28" ht="20.25" customHeight="1">
      <c r="A28" s="308"/>
      <c r="B28" s="260"/>
      <c r="C28" s="260"/>
      <c r="D28" s="260"/>
      <c r="E28" s="260"/>
      <c r="F28" s="260"/>
      <c r="G28" s="260"/>
      <c r="H28" s="447" t="s">
        <v>441</v>
      </c>
      <c r="L28" s="442">
        <v>3900.0</v>
      </c>
      <c r="P28" s="260"/>
      <c r="Q28" s="321"/>
      <c r="R28" s="321"/>
    </row>
    <row r="29" ht="23.25" customHeight="1">
      <c r="A29" s="308"/>
      <c r="B29" s="260"/>
      <c r="C29" s="260"/>
      <c r="D29" s="260"/>
      <c r="E29" s="260"/>
      <c r="F29" s="260"/>
      <c r="G29" s="260"/>
      <c r="H29" s="452" t="s">
        <v>27</v>
      </c>
      <c r="P29" s="260"/>
      <c r="Q29" s="321"/>
      <c r="R29" s="321"/>
    </row>
    <row r="30" ht="108.0" customHeight="1">
      <c r="A30" s="308"/>
      <c r="B30" s="260"/>
      <c r="C30" s="260"/>
      <c r="D30" s="260"/>
      <c r="E30" s="260"/>
      <c r="F30" s="260"/>
      <c r="G30" s="260"/>
      <c r="H30" s="260"/>
      <c r="I30" s="260"/>
      <c r="J30" s="260"/>
      <c r="K30" s="260"/>
      <c r="L30" s="260"/>
      <c r="M30" s="260"/>
      <c r="N30" s="260"/>
      <c r="O30" s="260"/>
      <c r="P30" s="260"/>
      <c r="Q30" s="321"/>
      <c r="R30" s="321"/>
    </row>
    <row r="31" ht="27.75" customHeight="1">
      <c r="A31" s="308"/>
      <c r="B31" s="260" t="s">
        <v>451</v>
      </c>
      <c r="Q31" s="321"/>
      <c r="R31" s="321"/>
    </row>
    <row r="32" ht="7.5" customHeight="1">
      <c r="A32" s="308"/>
      <c r="B32" s="308"/>
      <c r="C32" s="308"/>
      <c r="E32" s="74"/>
      <c r="R32" s="321"/>
    </row>
    <row r="33" ht="10.5" customHeight="1">
      <c r="A33" s="88"/>
      <c r="B33" s="89"/>
      <c r="C33" s="89"/>
      <c r="D33" s="89" t="s">
        <v>452</v>
      </c>
      <c r="I33" s="2"/>
      <c r="J33" s="2"/>
      <c r="K33" s="2"/>
      <c r="L33" s="2"/>
      <c r="M33" s="2"/>
      <c r="N33" s="2"/>
      <c r="O33" s="2"/>
      <c r="P33" s="2"/>
      <c r="Q33" s="93"/>
    </row>
    <row r="34" ht="19.5" customHeight="1">
      <c r="A34" s="88"/>
      <c r="B34" s="89"/>
      <c r="C34" s="89"/>
      <c r="I34" s="372" t="s">
        <v>56</v>
      </c>
      <c r="L34" s="373" t="s">
        <v>320</v>
      </c>
      <c r="O34" s="373" t="s">
        <v>58</v>
      </c>
      <c r="Q34" s="94"/>
    </row>
    <row r="35" ht="13.5" customHeight="1">
      <c r="A35" s="88"/>
      <c r="B35" s="89"/>
      <c r="C35" s="89"/>
      <c r="I35" s="89"/>
      <c r="J35" s="374"/>
      <c r="N35" s="374"/>
      <c r="Q35" s="9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C6:O6"/>
    <mergeCell ref="C8:M8"/>
    <mergeCell ref="N8:O8"/>
    <mergeCell ref="C9:M9"/>
    <mergeCell ref="C10:M10"/>
    <mergeCell ref="C11:M11"/>
    <mergeCell ref="C12:M12"/>
    <mergeCell ref="C13:M13"/>
    <mergeCell ref="C14:M14"/>
    <mergeCell ref="C15:M15"/>
    <mergeCell ref="H18:K18"/>
    <mergeCell ref="L18:O19"/>
    <mergeCell ref="H19:K19"/>
    <mergeCell ref="C21:K21"/>
    <mergeCell ref="M21:O21"/>
    <mergeCell ref="C22:N22"/>
    <mergeCell ref="C23:N23"/>
    <mergeCell ref="C24:N24"/>
    <mergeCell ref="C25:N25"/>
    <mergeCell ref="I34:K34"/>
    <mergeCell ref="L34:N34"/>
    <mergeCell ref="O34:P34"/>
    <mergeCell ref="J35:M35"/>
    <mergeCell ref="N35:P35"/>
    <mergeCell ref="C26:N26"/>
    <mergeCell ref="H28:K28"/>
    <mergeCell ref="L28:O29"/>
    <mergeCell ref="H29:K29"/>
    <mergeCell ref="B31:P31"/>
    <mergeCell ref="E32:Q32"/>
    <mergeCell ref="D33:H35"/>
  </mergeCells>
  <printOptions gridLines="1" horizontalCentered="1"/>
  <pageMargins bottom="0.0" footer="0.0" header="0.0" left="0.0" right="0.0" top="0.0"/>
  <pageSetup fitToHeight="0" cellComments="atEnd" orientation="portrait" pageOrder="overThenDown"/>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110" t="str">
        <f>'Auditoria en Ecommerce'!I2</f>
        <v>Cliente:</v>
      </c>
      <c r="Q2" s="4"/>
    </row>
    <row r="3" ht="14.25" customHeight="1">
      <c r="A3" s="1"/>
      <c r="B3" s="1"/>
      <c r="C3" s="1"/>
      <c r="D3" s="1"/>
      <c r="E3" s="1"/>
      <c r="F3" s="1"/>
      <c r="G3" s="1"/>
      <c r="H3" s="1"/>
      <c r="I3" s="1"/>
      <c r="J3" s="1"/>
      <c r="K3" s="5" t="str">
        <f>'Copy of HOJA RESÚMEN 2026'!K3</f>
        <v>irving lópez</v>
      </c>
      <c r="Q3" s="4"/>
    </row>
    <row r="4" ht="15.75" customHeight="1">
      <c r="A4" s="1"/>
      <c r="B4" s="1"/>
      <c r="C4" s="1"/>
      <c r="D4" s="1"/>
      <c r="E4" s="1"/>
      <c r="F4" s="1"/>
      <c r="G4" s="1"/>
      <c r="H4" s="1"/>
      <c r="I4" s="1"/>
      <c r="J4" s="1"/>
      <c r="Q4" s="4"/>
    </row>
    <row r="5" ht="18.75" customHeight="1">
      <c r="A5" s="1"/>
      <c r="B5" s="1"/>
      <c r="C5" s="1"/>
      <c r="D5" s="1"/>
      <c r="E5" s="1"/>
      <c r="F5" s="1"/>
      <c r="G5" s="1"/>
      <c r="H5" s="1"/>
      <c r="I5" s="110" t="str">
        <f>'Copy of HOJA RESÚMEN 2026'!F8</f>
        <v>No. Cotización:</v>
      </c>
      <c r="L5" s="203" t="str">
        <f>'Copy of HOJA RESÚMEN 2026'!H8</f>
        <v>E325126IL251</v>
      </c>
      <c r="N5" s="1"/>
      <c r="O5" s="230" t="str">
        <f>'Copy of HOJA RESÚMEN 2026'!O5</f>
        <v>  Fecha: </v>
      </c>
      <c r="P5" s="265">
        <f>'Copy of HOJA RESÚMEN 2026'!P5</f>
        <v>46122</v>
      </c>
      <c r="Q5" s="8"/>
    </row>
    <row r="6" ht="32.25" customHeight="1">
      <c r="A6" s="232"/>
      <c r="B6" s="232"/>
      <c r="C6" s="232" t="s">
        <v>24</v>
      </c>
      <c r="P6" s="232"/>
      <c r="Q6" s="232"/>
    </row>
    <row r="7" ht="52.5" customHeight="1">
      <c r="A7" s="27"/>
      <c r="B7" s="27"/>
      <c r="C7" s="27"/>
      <c r="E7" s="233"/>
      <c r="F7" s="233"/>
      <c r="G7" s="233"/>
      <c r="H7" s="233"/>
      <c r="I7" s="233"/>
      <c r="J7" s="233"/>
      <c r="K7" s="233"/>
      <c r="L7" s="233"/>
      <c r="M7" s="233"/>
      <c r="N7" s="233"/>
      <c r="O7" s="233"/>
      <c r="P7" s="233"/>
      <c r="Q7" s="233"/>
    </row>
    <row r="8" ht="18.0" customHeight="1"/>
    <row r="9">
      <c r="A9" s="27"/>
      <c r="B9" s="27"/>
      <c r="C9" s="234" t="s">
        <v>453</v>
      </c>
      <c r="N9" s="235" t="s">
        <v>146</v>
      </c>
    </row>
    <row r="10" ht="13.5" customHeight="1">
      <c r="A10" s="27"/>
      <c r="B10" s="27"/>
      <c r="C10" s="236"/>
      <c r="D10" s="236"/>
      <c r="E10" s="236"/>
      <c r="F10" s="236"/>
      <c r="G10" s="236"/>
      <c r="H10" s="236"/>
      <c r="I10" s="236"/>
      <c r="J10" s="236"/>
      <c r="K10" s="48"/>
      <c r="L10" s="48"/>
      <c r="M10" s="48"/>
      <c r="N10" s="237"/>
      <c r="O10" s="237"/>
    </row>
    <row r="11" ht="39.75" customHeight="1">
      <c r="A11" s="27"/>
      <c r="B11" s="27"/>
      <c r="C11" s="435" t="s">
        <v>454</v>
      </c>
      <c r="D11" s="246"/>
      <c r="E11" s="246"/>
      <c r="F11" s="246"/>
      <c r="G11" s="246"/>
      <c r="H11" s="246"/>
      <c r="I11" s="246"/>
      <c r="J11" s="246"/>
      <c r="K11" s="246"/>
      <c r="L11" s="246"/>
      <c r="M11" s="246"/>
      <c r="N11" s="307" t="s">
        <v>148</v>
      </c>
      <c r="O11" s="249"/>
      <c r="P11" s="249"/>
    </row>
    <row r="12" ht="39.75" customHeight="1">
      <c r="A12" s="27"/>
      <c r="B12" s="27"/>
      <c r="C12" s="435" t="s">
        <v>455</v>
      </c>
      <c r="D12" s="246"/>
      <c r="E12" s="246"/>
      <c r="F12" s="246"/>
      <c r="G12" s="246"/>
      <c r="H12" s="246"/>
      <c r="I12" s="246"/>
      <c r="J12" s="246"/>
      <c r="K12" s="246"/>
      <c r="L12" s="246"/>
      <c r="M12" s="246"/>
      <c r="N12" s="307" t="s">
        <v>148</v>
      </c>
      <c r="O12" s="307"/>
      <c r="P12" s="249"/>
    </row>
    <row r="13" ht="26.25" customHeight="1">
      <c r="A13" s="27"/>
      <c r="B13" s="27"/>
      <c r="C13" s="48"/>
      <c r="D13" s="249"/>
      <c r="E13" s="249"/>
      <c r="F13" s="249"/>
      <c r="G13" s="249"/>
      <c r="H13" s="249"/>
      <c r="I13" s="253"/>
      <c r="J13" s="253"/>
      <c r="K13" s="253"/>
      <c r="L13" s="253"/>
      <c r="M13" s="436"/>
      <c r="N13" s="436"/>
      <c r="O13" s="307"/>
      <c r="P13" s="249"/>
    </row>
    <row r="14" ht="26.25" customHeight="1">
      <c r="A14" s="27"/>
      <c r="B14" s="27"/>
      <c r="C14" s="48"/>
      <c r="D14" s="249"/>
      <c r="E14" s="249"/>
      <c r="F14" s="249"/>
      <c r="G14" s="249"/>
      <c r="H14" s="249"/>
      <c r="I14" s="253" t="s">
        <v>162</v>
      </c>
      <c r="M14" s="254">
        <v>3000.0</v>
      </c>
      <c r="P14" s="249"/>
    </row>
    <row r="15" ht="25.5" customHeight="1">
      <c r="A15" s="27"/>
      <c r="B15" s="27"/>
      <c r="C15" s="48"/>
      <c r="D15" s="249"/>
      <c r="E15" s="249"/>
      <c r="F15" s="249"/>
      <c r="G15" s="249"/>
      <c r="H15" s="249"/>
      <c r="I15" s="255" t="s">
        <v>27</v>
      </c>
      <c r="P15" s="249"/>
    </row>
    <row r="16" ht="18.0" customHeight="1">
      <c r="A16" s="27"/>
      <c r="B16" s="27"/>
      <c r="C16" s="27"/>
      <c r="D16" s="48"/>
      <c r="L16" s="256"/>
      <c r="M16" s="256"/>
      <c r="N16" s="256"/>
      <c r="O16" s="256"/>
      <c r="P16" s="257"/>
      <c r="Q16" s="257"/>
    </row>
    <row r="17" ht="18.0" customHeight="1">
      <c r="A17" s="27"/>
      <c r="B17" s="27"/>
      <c r="C17" s="27"/>
      <c r="D17" s="48"/>
      <c r="L17" s="256"/>
      <c r="M17" s="256"/>
      <c r="N17" s="256"/>
      <c r="O17" s="256"/>
      <c r="P17" s="257"/>
      <c r="Q17" s="257"/>
    </row>
    <row r="18" ht="29.25" customHeight="1">
      <c r="A18" s="27"/>
      <c r="B18" s="27"/>
      <c r="C18" s="27"/>
      <c r="G18" s="258"/>
      <c r="H18" s="259"/>
      <c r="I18" s="259"/>
      <c r="J18" s="259"/>
      <c r="K18" s="259"/>
      <c r="L18" s="259"/>
      <c r="M18" s="259"/>
      <c r="N18" s="259"/>
      <c r="O18" s="259"/>
      <c r="P18" s="259"/>
    </row>
    <row r="19" ht="441.0" customHeight="1">
      <c r="A19" s="27"/>
      <c r="B19" s="27"/>
      <c r="C19" s="27"/>
      <c r="G19" s="258"/>
      <c r="H19" s="259"/>
      <c r="I19" s="259"/>
      <c r="J19" s="259"/>
      <c r="K19" s="259"/>
      <c r="L19" s="259"/>
      <c r="M19" s="259"/>
      <c r="N19" s="259"/>
      <c r="O19" s="259"/>
      <c r="P19" s="259"/>
    </row>
    <row r="20" ht="22.5" customHeight="1">
      <c r="A20" s="260" t="s">
        <v>456</v>
      </c>
    </row>
    <row r="21" ht="23.25" customHeight="1">
      <c r="A21" s="27"/>
      <c r="B21" s="27"/>
      <c r="C21" s="27"/>
      <c r="E21" s="261"/>
      <c r="I21" s="48"/>
      <c r="J21" s="48"/>
      <c r="K21" s="261"/>
      <c r="N21" s="262"/>
      <c r="O21" s="262"/>
    </row>
    <row r="22" ht="16.5" customHeight="1">
      <c r="A22" s="88"/>
      <c r="B22" s="89"/>
      <c r="C22" s="90" t="s">
        <v>457</v>
      </c>
      <c r="H22" s="90"/>
      <c r="I22" s="91" t="s">
        <v>56</v>
      </c>
      <c r="K22" s="459" t="s">
        <v>165</v>
      </c>
      <c r="N22" s="263" t="s">
        <v>58</v>
      </c>
      <c r="P22" s="156" t="s">
        <v>458</v>
      </c>
    </row>
    <row r="23" ht="19.5" customHeight="1">
      <c r="A23" s="88"/>
      <c r="B23" s="89"/>
      <c r="H23" s="90"/>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18">
    <mergeCell ref="K2:P2"/>
    <mergeCell ref="K3:P4"/>
    <mergeCell ref="I5:K5"/>
    <mergeCell ref="L5:M5"/>
    <mergeCell ref="C6:O6"/>
    <mergeCell ref="C9:M9"/>
    <mergeCell ref="N9:O9"/>
    <mergeCell ref="I22:J23"/>
    <mergeCell ref="K22:M23"/>
    <mergeCell ref="N22:O23"/>
    <mergeCell ref="P22:Q23"/>
    <mergeCell ref="I14:L14"/>
    <mergeCell ref="M14:O15"/>
    <mergeCell ref="I15:L15"/>
    <mergeCell ref="A20:Q20"/>
    <mergeCell ref="E21:H21"/>
    <mergeCell ref="K21:M21"/>
    <mergeCell ref="C22:G23"/>
  </mergeCells>
  <printOptions gridLines="1" horizontalCentered="1"/>
  <pageMargins bottom="0.0" footer="0.0" header="0.0" left="0.0" right="0.0" top="0.0"/>
  <pageSetup fitToHeight="0" cellComments="atEnd" orientation="portrait"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'FAse 1 Woocommerce.'!K2</f>
        <v>#REF!</v>
      </c>
      <c r="Q2" s="4"/>
    </row>
    <row r="3" ht="15.75" customHeight="1">
      <c r="A3" s="1"/>
      <c r="B3" s="1"/>
      <c r="C3" s="1"/>
      <c r="D3" s="1"/>
      <c r="E3" s="1"/>
      <c r="F3" s="1"/>
      <c r="G3" s="1"/>
      <c r="H3" s="1"/>
      <c r="I3" s="1"/>
      <c r="J3" s="1"/>
      <c r="K3" s="5" t="str">
        <f>#REF!</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4" t="s">
        <v>459</v>
      </c>
      <c r="P5" s="265">
        <f>'HOJA RESÚMEN 2026'!P5</f>
        <v>46050</v>
      </c>
      <c r="Q5" s="8"/>
    </row>
    <row r="6" ht="35.25" customHeight="1">
      <c r="A6" s="232"/>
      <c r="B6" s="232"/>
      <c r="C6" s="232" t="s">
        <v>25</v>
      </c>
      <c r="P6" s="232"/>
      <c r="Q6" s="232"/>
    </row>
    <row r="7" ht="19.5" customHeight="1">
      <c r="A7" s="27"/>
      <c r="B7" s="27"/>
      <c r="C7" s="27"/>
    </row>
    <row r="8" ht="24.0" customHeight="1">
      <c r="A8" s="27"/>
      <c r="B8" s="27"/>
      <c r="C8" s="266"/>
      <c r="D8" s="266"/>
      <c r="E8" s="266"/>
      <c r="F8" s="266"/>
      <c r="G8" s="266"/>
      <c r="H8" s="266"/>
      <c r="I8" s="266"/>
      <c r="J8" s="266"/>
      <c r="K8" s="266"/>
      <c r="L8" s="266"/>
      <c r="M8" s="266"/>
      <c r="N8" s="266"/>
    </row>
    <row r="9" ht="37.5" customHeight="1">
      <c r="A9" s="27"/>
      <c r="B9" s="27"/>
      <c r="C9" s="266" t="s">
        <v>460</v>
      </c>
      <c r="K9" s="284"/>
      <c r="L9" s="284"/>
      <c r="M9" s="283" t="s">
        <v>461</v>
      </c>
    </row>
    <row r="10" ht="25.5" customHeight="1">
      <c r="A10" s="27"/>
      <c r="B10" s="27"/>
      <c r="C10" s="315" t="s">
        <v>462</v>
      </c>
      <c r="D10" s="239"/>
      <c r="E10" s="239"/>
      <c r="F10" s="239"/>
      <c r="G10" s="239"/>
      <c r="H10" s="239"/>
      <c r="I10" s="239"/>
      <c r="J10" s="239"/>
      <c r="K10" s="239"/>
      <c r="L10" s="239"/>
      <c r="M10" s="239"/>
      <c r="N10" s="239"/>
      <c r="O10" s="269" t="s">
        <v>148</v>
      </c>
    </row>
    <row r="11" ht="30.0" customHeight="1">
      <c r="A11" s="27"/>
      <c r="B11" s="27"/>
      <c r="C11" s="315" t="s">
        <v>463</v>
      </c>
      <c r="D11" s="239"/>
      <c r="E11" s="239"/>
      <c r="F11" s="239"/>
      <c r="G11" s="239"/>
      <c r="H11" s="239"/>
      <c r="I11" s="239"/>
      <c r="J11" s="239"/>
      <c r="K11" s="239"/>
      <c r="L11" s="239"/>
      <c r="M11" s="239"/>
      <c r="N11" s="239"/>
      <c r="O11" s="269" t="s">
        <v>148</v>
      </c>
    </row>
    <row r="12" ht="28.5" customHeight="1">
      <c r="A12" s="27"/>
      <c r="B12" s="27"/>
      <c r="C12" s="315" t="s">
        <v>464</v>
      </c>
      <c r="D12" s="239"/>
      <c r="E12" s="239"/>
      <c r="F12" s="239"/>
      <c r="G12" s="239"/>
      <c r="H12" s="239"/>
      <c r="I12" s="239"/>
      <c r="J12" s="239"/>
      <c r="K12" s="239"/>
      <c r="L12" s="239"/>
      <c r="M12" s="239"/>
      <c r="N12" s="239"/>
      <c r="O12" s="269" t="s">
        <v>148</v>
      </c>
    </row>
    <row r="13" ht="28.5" customHeight="1">
      <c r="A13" s="27"/>
      <c r="B13" s="27"/>
      <c r="C13" s="315" t="s">
        <v>465</v>
      </c>
      <c r="D13" s="239"/>
      <c r="E13" s="239"/>
      <c r="F13" s="239"/>
      <c r="G13" s="239"/>
      <c r="H13" s="239"/>
      <c r="I13" s="239"/>
      <c r="J13" s="239"/>
      <c r="K13" s="239"/>
      <c r="L13" s="239"/>
      <c r="M13" s="239"/>
      <c r="N13" s="239"/>
      <c r="O13" s="269" t="s">
        <v>148</v>
      </c>
    </row>
    <row r="14" ht="28.5" customHeight="1">
      <c r="A14" s="27"/>
      <c r="B14" s="27"/>
      <c r="C14" s="315" t="s">
        <v>466</v>
      </c>
      <c r="D14" s="239"/>
      <c r="E14" s="239"/>
      <c r="F14" s="239"/>
      <c r="G14" s="239"/>
      <c r="H14" s="239"/>
      <c r="I14" s="239"/>
      <c r="J14" s="239"/>
      <c r="K14" s="239"/>
      <c r="L14" s="239"/>
      <c r="M14" s="239"/>
      <c r="N14" s="239"/>
      <c r="O14" s="269" t="s">
        <v>148</v>
      </c>
    </row>
    <row r="15" ht="28.5" customHeight="1">
      <c r="A15" s="27"/>
      <c r="B15" s="27"/>
      <c r="C15" s="315" t="s">
        <v>467</v>
      </c>
      <c r="D15" s="239"/>
      <c r="E15" s="239"/>
      <c r="F15" s="239"/>
      <c r="G15" s="239"/>
      <c r="H15" s="239"/>
      <c r="I15" s="239"/>
      <c r="J15" s="239"/>
      <c r="K15" s="239"/>
      <c r="L15" s="239"/>
      <c r="M15" s="239"/>
      <c r="N15" s="239"/>
      <c r="O15" s="269" t="s">
        <v>148</v>
      </c>
    </row>
    <row r="16" ht="28.5" customHeight="1">
      <c r="A16" s="27"/>
      <c r="B16" s="27"/>
      <c r="C16" s="315" t="s">
        <v>468</v>
      </c>
      <c r="D16" s="239"/>
      <c r="E16" s="239"/>
      <c r="F16" s="239"/>
      <c r="G16" s="239"/>
      <c r="H16" s="239"/>
      <c r="I16" s="239"/>
      <c r="J16" s="239"/>
      <c r="K16" s="239"/>
      <c r="L16" s="239"/>
      <c r="M16" s="239"/>
      <c r="N16" s="239"/>
      <c r="O16" s="269" t="s">
        <v>148</v>
      </c>
    </row>
    <row r="17" ht="28.5" customHeight="1">
      <c r="A17" s="27"/>
      <c r="B17" s="27"/>
      <c r="C17" s="315" t="s">
        <v>469</v>
      </c>
      <c r="D17" s="239"/>
      <c r="E17" s="239"/>
      <c r="F17" s="239"/>
      <c r="G17" s="239"/>
      <c r="H17" s="239"/>
      <c r="I17" s="239"/>
      <c r="J17" s="239"/>
      <c r="K17" s="239"/>
      <c r="L17" s="239"/>
      <c r="M17" s="239"/>
      <c r="N17" s="239"/>
      <c r="O17" s="269" t="s">
        <v>148</v>
      </c>
    </row>
    <row r="18" ht="33.0" customHeight="1">
      <c r="A18" s="27"/>
      <c r="B18" s="27"/>
      <c r="C18" s="460"/>
      <c r="D18" s="460"/>
      <c r="E18" s="460"/>
      <c r="F18" s="460"/>
      <c r="G18" s="460"/>
      <c r="H18" s="460"/>
      <c r="I18" s="460"/>
      <c r="J18" s="460"/>
      <c r="K18" s="460"/>
      <c r="L18" s="341"/>
      <c r="M18" s="461"/>
      <c r="N18" s="461"/>
      <c r="O18" s="461"/>
    </row>
    <row r="19" ht="24.0" customHeight="1">
      <c r="A19" s="27"/>
      <c r="B19" s="27"/>
      <c r="C19" s="460"/>
      <c r="D19" s="460"/>
      <c r="E19" s="460"/>
      <c r="F19" s="460"/>
      <c r="G19" s="460"/>
      <c r="H19" s="462" t="s">
        <v>470</v>
      </c>
      <c r="L19" s="463">
        <v>25000.0</v>
      </c>
    </row>
    <row r="20" ht="24.0" customHeight="1">
      <c r="A20" s="27"/>
      <c r="B20" s="27"/>
      <c r="C20" s="460"/>
      <c r="D20" s="460"/>
      <c r="E20" s="460"/>
      <c r="F20" s="460"/>
      <c r="G20" s="460"/>
      <c r="H20" s="464" t="s">
        <v>27</v>
      </c>
    </row>
    <row r="21">
      <c r="A21" s="27"/>
      <c r="B21" s="27"/>
      <c r="C21" s="460"/>
      <c r="D21" s="460"/>
      <c r="E21" s="460"/>
      <c r="F21" s="460"/>
      <c r="G21" s="460"/>
      <c r="H21" s="460"/>
      <c r="I21" s="460"/>
      <c r="J21" s="460"/>
      <c r="K21" s="460"/>
      <c r="L21" s="341"/>
      <c r="M21" s="461"/>
      <c r="N21" s="461"/>
      <c r="O21" s="461"/>
    </row>
    <row r="22" ht="37.5" customHeight="1">
      <c r="A22" s="27"/>
      <c r="B22" s="27"/>
      <c r="C22" s="460" t="s">
        <v>471</v>
      </c>
    </row>
    <row r="23" ht="33.75" customHeight="1">
      <c r="A23" s="27"/>
      <c r="B23" s="27"/>
      <c r="C23" s="315" t="s">
        <v>472</v>
      </c>
      <c r="D23" s="239"/>
      <c r="E23" s="239"/>
      <c r="F23" s="239"/>
      <c r="G23" s="239"/>
      <c r="H23" s="239"/>
      <c r="I23" s="239"/>
      <c r="J23" s="239"/>
      <c r="K23" s="239"/>
      <c r="L23" s="239"/>
      <c r="M23" s="239"/>
      <c r="N23" s="248"/>
      <c r="O23" s="401" t="s">
        <v>148</v>
      </c>
    </row>
    <row r="24" ht="33.75" customHeight="1">
      <c r="A24" s="27"/>
      <c r="B24" s="27"/>
      <c r="C24" s="465" t="s">
        <v>473</v>
      </c>
      <c r="D24" s="239"/>
      <c r="E24" s="239"/>
      <c r="F24" s="239"/>
      <c r="G24" s="239"/>
      <c r="H24" s="239"/>
      <c r="I24" s="239"/>
      <c r="J24" s="239"/>
      <c r="K24" s="239"/>
      <c r="L24" s="239"/>
      <c r="M24" s="239"/>
      <c r="N24" s="248"/>
      <c r="O24" s="377" t="s">
        <v>148</v>
      </c>
    </row>
    <row r="25" ht="33.75" customHeight="1">
      <c r="A25" s="27"/>
      <c r="B25" s="27"/>
      <c r="C25" s="315" t="s">
        <v>474</v>
      </c>
      <c r="D25" s="239"/>
      <c r="E25" s="239"/>
      <c r="F25" s="239"/>
      <c r="G25" s="239"/>
      <c r="H25" s="239"/>
      <c r="I25" s="239"/>
      <c r="J25" s="239"/>
      <c r="K25" s="239"/>
      <c r="L25" s="239"/>
      <c r="M25" s="239"/>
      <c r="N25" s="248"/>
      <c r="O25" s="377" t="s">
        <v>148</v>
      </c>
    </row>
    <row r="26" ht="33.75" customHeight="1">
      <c r="A26" s="27"/>
      <c r="B26" s="27"/>
      <c r="C26" s="465" t="s">
        <v>475</v>
      </c>
      <c r="D26" s="239"/>
      <c r="E26" s="239"/>
      <c r="F26" s="239"/>
      <c r="G26" s="239"/>
      <c r="H26" s="239"/>
      <c r="I26" s="239"/>
      <c r="J26" s="239"/>
      <c r="K26" s="239"/>
      <c r="L26" s="239"/>
      <c r="M26" s="239"/>
      <c r="N26" s="248"/>
      <c r="O26" s="377" t="s">
        <v>148</v>
      </c>
    </row>
    <row r="27" ht="33.75" customHeight="1">
      <c r="A27" s="27"/>
      <c r="B27" s="27"/>
      <c r="C27" s="465" t="s">
        <v>476</v>
      </c>
      <c r="D27" s="239"/>
      <c r="E27" s="239"/>
      <c r="F27" s="239"/>
      <c r="G27" s="239"/>
      <c r="H27" s="239"/>
      <c r="I27" s="239"/>
      <c r="J27" s="239"/>
      <c r="K27" s="239"/>
      <c r="L27" s="239"/>
      <c r="M27" s="239"/>
      <c r="N27" s="248"/>
      <c r="O27" s="377" t="s">
        <v>148</v>
      </c>
    </row>
    <row r="28" ht="33.75" customHeight="1">
      <c r="A28" s="27"/>
      <c r="B28" s="27"/>
      <c r="C28" s="465" t="s">
        <v>477</v>
      </c>
      <c r="D28" s="239"/>
      <c r="E28" s="239"/>
      <c r="F28" s="239"/>
      <c r="G28" s="239"/>
      <c r="H28" s="239"/>
      <c r="I28" s="239"/>
      <c r="J28" s="239"/>
      <c r="K28" s="239"/>
      <c r="L28" s="239"/>
      <c r="M28" s="239"/>
      <c r="N28" s="248"/>
      <c r="O28" s="466" t="s">
        <v>148</v>
      </c>
    </row>
    <row r="29" ht="35.25" customHeight="1">
      <c r="A29" s="27"/>
      <c r="B29" s="27"/>
      <c r="C29" s="284"/>
      <c r="D29" s="284"/>
      <c r="E29" s="284"/>
      <c r="F29" s="284"/>
      <c r="G29" s="284"/>
      <c r="H29" s="174"/>
      <c r="I29" s="174"/>
      <c r="J29" s="174"/>
      <c r="K29" s="174"/>
      <c r="L29" s="237"/>
      <c r="M29" s="237"/>
      <c r="N29" s="237"/>
      <c r="O29" s="237"/>
    </row>
    <row r="30" ht="21.75" customHeight="1">
      <c r="A30" s="27"/>
      <c r="B30" s="27"/>
      <c r="C30" s="284"/>
      <c r="D30" s="284"/>
      <c r="E30" s="284"/>
      <c r="F30" s="284"/>
      <c r="G30" s="284"/>
      <c r="H30" s="467" t="s">
        <v>478</v>
      </c>
      <c r="L30" s="468">
        <v>25000.0</v>
      </c>
    </row>
    <row r="31" ht="20.25" customHeight="1">
      <c r="A31" s="27"/>
      <c r="B31" s="27"/>
      <c r="C31" s="284"/>
      <c r="D31" s="284"/>
      <c r="E31" s="284"/>
      <c r="F31" s="284"/>
      <c r="G31" s="284"/>
      <c r="H31" s="464" t="s">
        <v>27</v>
      </c>
      <c r="P31" s="341"/>
    </row>
    <row r="32" ht="15.75" customHeight="1">
      <c r="A32" s="27"/>
      <c r="B32" s="27"/>
      <c r="C32" s="266"/>
      <c r="D32" s="266"/>
      <c r="E32" s="266"/>
      <c r="F32" s="266"/>
      <c r="G32" s="266"/>
      <c r="H32" s="266"/>
      <c r="I32" s="266"/>
      <c r="J32" s="266"/>
      <c r="K32" s="266"/>
      <c r="L32" s="266"/>
      <c r="M32" s="266"/>
      <c r="N32" s="266"/>
      <c r="O32" s="266"/>
    </row>
    <row r="33" ht="22.5" customHeight="1">
      <c r="A33" s="27"/>
      <c r="B33" s="27"/>
      <c r="C33" s="27"/>
      <c r="D33" s="48"/>
      <c r="F33" s="259"/>
      <c r="G33" s="259"/>
      <c r="H33" s="259"/>
      <c r="I33" s="259"/>
      <c r="J33" s="259"/>
      <c r="K33" s="259"/>
      <c r="L33" s="259"/>
      <c r="M33" s="259"/>
      <c r="N33" s="259"/>
    </row>
    <row r="34" ht="22.5" customHeight="1">
      <c r="A34" s="27"/>
      <c r="B34" s="260" t="s">
        <v>479</v>
      </c>
      <c r="Q34" s="260"/>
      <c r="R34" s="260"/>
    </row>
    <row r="35" ht="15.75" customHeight="1">
      <c r="A35" s="27"/>
      <c r="B35" s="27"/>
      <c r="C35" s="27"/>
      <c r="H35" s="259"/>
      <c r="I35" s="259"/>
      <c r="J35" s="259"/>
      <c r="K35" s="259"/>
      <c r="L35" s="259"/>
      <c r="M35" s="259"/>
      <c r="N35" s="259"/>
      <c r="O35" s="259"/>
      <c r="P35" s="262"/>
    </row>
    <row r="36" ht="15.75" customHeight="1">
      <c r="A36" s="2"/>
      <c r="B36" s="89"/>
      <c r="C36" s="89" t="s">
        <v>434</v>
      </c>
      <c r="H36" s="2"/>
      <c r="I36" s="2"/>
      <c r="J36" s="2"/>
      <c r="K36" s="2"/>
      <c r="L36" s="2"/>
      <c r="M36" s="2"/>
      <c r="N36" s="2"/>
      <c r="O36" s="2"/>
      <c r="P36" s="2"/>
      <c r="Q36" s="93"/>
    </row>
    <row r="37" ht="19.5" customHeight="1">
      <c r="A37" s="88"/>
      <c r="B37" s="89"/>
      <c r="H37" s="372" t="s">
        <v>56</v>
      </c>
      <c r="L37" s="455" t="s">
        <v>435</v>
      </c>
      <c r="P37" s="455" t="s">
        <v>436</v>
      </c>
    </row>
    <row r="38" ht="15.75" customHeight="1">
      <c r="A38" s="88"/>
      <c r="B38" s="89"/>
      <c r="H38" s="89"/>
      <c r="I38" s="89"/>
      <c r="J38" s="374"/>
      <c r="K38" s="374"/>
      <c r="L38" s="374"/>
      <c r="M38" s="374"/>
      <c r="N38" s="374"/>
      <c r="Q38" s="8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2">
    <mergeCell ref="K2:P2"/>
    <mergeCell ref="K3:P4"/>
    <mergeCell ref="C6:O6"/>
    <mergeCell ref="C9:J9"/>
    <mergeCell ref="M9:O9"/>
    <mergeCell ref="C10:N10"/>
    <mergeCell ref="C11:N11"/>
    <mergeCell ref="H19:K19"/>
    <mergeCell ref="H20:K20"/>
    <mergeCell ref="C12:N12"/>
    <mergeCell ref="C13:N13"/>
    <mergeCell ref="C14:N14"/>
    <mergeCell ref="C15:N15"/>
    <mergeCell ref="C16:N16"/>
    <mergeCell ref="C17:N17"/>
    <mergeCell ref="L19:O20"/>
    <mergeCell ref="C22:O22"/>
    <mergeCell ref="C23:M23"/>
    <mergeCell ref="C24:M24"/>
    <mergeCell ref="C25:M25"/>
    <mergeCell ref="C26:M26"/>
    <mergeCell ref="C27:M27"/>
    <mergeCell ref="C28:M28"/>
    <mergeCell ref="P37:Q37"/>
    <mergeCell ref="N38:P38"/>
    <mergeCell ref="H30:K30"/>
    <mergeCell ref="L30:O31"/>
    <mergeCell ref="H31:K31"/>
    <mergeCell ref="B34:P34"/>
    <mergeCell ref="C36:G38"/>
    <mergeCell ref="H37:K37"/>
    <mergeCell ref="L37:O37"/>
  </mergeCells>
  <printOptions gridLines="1" horizontalCentered="1"/>
  <pageMargins bottom="0.0" footer="0.0" header="0.0" left="0.0" right="0.0" top="0.0"/>
  <pageSetup fitToHeight="0"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3" width="7.88"/>
    <col customWidth="1" min="4"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38"/>
    <col customWidth="1" min="16" max="16" width="8.88"/>
    <col customWidth="1" min="17" max="17" width="4.25"/>
  </cols>
  <sheetData>
    <row r="1" ht="15.75" customHeight="1">
      <c r="A1" s="1" t="s">
        <v>59</v>
      </c>
      <c r="B1" s="1"/>
      <c r="C1" s="1"/>
      <c r="D1" s="1"/>
      <c r="E1" s="1"/>
      <c r="F1" s="1"/>
      <c r="G1" s="1"/>
      <c r="H1" s="1"/>
      <c r="I1" s="1"/>
      <c r="J1" s="1"/>
      <c r="K1" s="1"/>
      <c r="L1" s="1"/>
      <c r="M1" s="1"/>
      <c r="N1" s="1"/>
      <c r="O1" s="1"/>
      <c r="P1" s="1"/>
      <c r="Q1" s="1"/>
    </row>
    <row r="2" ht="10.5" customHeight="1">
      <c r="A2" s="1"/>
      <c r="B2" s="1"/>
      <c r="C2" s="1"/>
      <c r="D2" s="1"/>
      <c r="E2" s="1"/>
      <c r="F2" s="1"/>
      <c r="G2" s="1"/>
      <c r="H2" s="1"/>
      <c r="I2" s="1"/>
      <c r="J2" s="1"/>
      <c r="K2" s="1"/>
      <c r="L2" s="1"/>
      <c r="M2" s="1"/>
      <c r="N2" s="1"/>
      <c r="O2" s="1"/>
      <c r="P2" s="1"/>
      <c r="Q2" s="1"/>
    </row>
    <row r="3" ht="15.75" customHeight="1">
      <c r="A3" s="1"/>
      <c r="B3" s="95"/>
      <c r="C3" s="96"/>
      <c r="D3" s="96"/>
      <c r="E3" s="96"/>
      <c r="F3" s="96"/>
      <c r="G3" s="96"/>
      <c r="H3" s="96"/>
      <c r="I3" s="96"/>
      <c r="J3" s="96"/>
      <c r="K3" s="96"/>
      <c r="L3" s="96"/>
      <c r="M3" s="96"/>
      <c r="N3" s="96"/>
      <c r="O3" s="96"/>
      <c r="P3" s="97"/>
      <c r="Q3" s="1"/>
    </row>
    <row r="4" ht="18.0" customHeight="1">
      <c r="A4" s="1"/>
      <c r="B4" s="98"/>
      <c r="C4" s="1"/>
      <c r="D4" s="1"/>
      <c r="E4" s="1"/>
      <c r="F4" s="1"/>
      <c r="G4" s="1"/>
      <c r="H4" s="1"/>
      <c r="I4" s="1"/>
      <c r="J4" s="1"/>
      <c r="K4" s="1"/>
      <c r="L4" s="1"/>
      <c r="M4" s="1"/>
      <c r="N4" s="1"/>
      <c r="O4" s="1"/>
      <c r="P4" s="99"/>
      <c r="Q4" s="1"/>
    </row>
    <row r="5" ht="12.0" customHeight="1">
      <c r="A5" s="1"/>
      <c r="B5" s="98"/>
      <c r="C5" s="1"/>
      <c r="D5" s="1"/>
      <c r="E5" s="1"/>
      <c r="F5" s="1"/>
      <c r="G5" s="1"/>
      <c r="H5" s="1"/>
      <c r="I5" s="1"/>
      <c r="J5" s="1"/>
      <c r="K5" s="1"/>
      <c r="L5" s="1"/>
      <c r="M5" s="1"/>
      <c r="N5" s="1"/>
      <c r="O5" s="1"/>
      <c r="P5" s="99"/>
      <c r="Q5" s="1"/>
    </row>
    <row r="6" ht="15.0" customHeight="1">
      <c r="A6" s="1"/>
      <c r="B6" s="98"/>
      <c r="C6" s="1"/>
      <c r="D6" s="1"/>
      <c r="E6" s="1"/>
      <c r="F6" s="1"/>
      <c r="G6" s="1"/>
      <c r="H6" s="1"/>
      <c r="I6" s="1"/>
      <c r="J6" s="1"/>
      <c r="K6" s="1"/>
      <c r="L6" s="1"/>
      <c r="M6" s="1"/>
      <c r="N6" s="1"/>
      <c r="O6" s="1"/>
      <c r="P6" s="99"/>
      <c r="Q6" s="1"/>
    </row>
    <row r="7" ht="15.75" customHeight="1">
      <c r="A7" s="1"/>
      <c r="B7" s="98"/>
      <c r="C7" s="1"/>
      <c r="D7" s="1"/>
      <c r="E7" s="1"/>
      <c r="F7" s="1"/>
      <c r="G7" s="1"/>
      <c r="H7" s="1"/>
      <c r="I7" s="1"/>
      <c r="J7" s="1"/>
      <c r="K7" s="1"/>
      <c r="L7" s="1"/>
      <c r="M7" s="1"/>
      <c r="N7" s="1"/>
      <c r="O7" s="1"/>
      <c r="P7" s="99"/>
      <c r="Q7" s="1"/>
    </row>
    <row r="8" ht="14.25" customHeight="1">
      <c r="A8" s="1"/>
      <c r="B8" s="98"/>
      <c r="C8" s="1"/>
      <c r="D8" s="1"/>
      <c r="E8" s="1"/>
      <c r="F8" s="1"/>
      <c r="G8" s="1"/>
      <c r="H8" s="1"/>
      <c r="I8" s="1"/>
      <c r="J8" s="1"/>
      <c r="K8" s="1"/>
      <c r="L8" s="1"/>
      <c r="M8" s="1"/>
      <c r="N8" s="1"/>
      <c r="O8" s="1"/>
      <c r="P8" s="99"/>
      <c r="Q8" s="1"/>
    </row>
    <row r="9" ht="29.25" customHeight="1">
      <c r="A9" s="1"/>
      <c r="B9" s="98"/>
      <c r="C9" s="1"/>
      <c r="D9" s="1"/>
      <c r="E9" s="1"/>
      <c r="F9" s="1"/>
      <c r="G9" s="1"/>
      <c r="H9" s="1"/>
      <c r="I9" s="1"/>
      <c r="J9" s="1"/>
      <c r="K9" s="1"/>
      <c r="L9" s="1"/>
      <c r="M9" s="1"/>
      <c r="N9" s="1"/>
      <c r="O9" s="1"/>
      <c r="P9" s="99"/>
      <c r="Q9" s="1"/>
    </row>
    <row r="10" ht="33.0" customHeight="1">
      <c r="A10" s="1"/>
      <c r="B10" s="98"/>
      <c r="C10" s="1"/>
      <c r="D10" s="1"/>
      <c r="E10" s="1"/>
      <c r="F10" s="1"/>
      <c r="G10" s="1"/>
      <c r="H10" s="1"/>
      <c r="I10" s="1"/>
      <c r="J10" s="1"/>
      <c r="K10" s="1"/>
      <c r="L10" s="1"/>
      <c r="M10" s="1"/>
      <c r="N10" s="1"/>
      <c r="O10" s="1"/>
      <c r="P10" s="99"/>
      <c r="Q10" s="1"/>
    </row>
    <row r="11" ht="15.0" customHeight="1">
      <c r="A11" s="1"/>
      <c r="B11" s="98"/>
      <c r="C11" s="1"/>
      <c r="D11" s="1"/>
      <c r="E11" s="1"/>
      <c r="F11" s="1"/>
      <c r="G11" s="1"/>
      <c r="H11" s="1"/>
      <c r="I11" s="1"/>
      <c r="J11" s="1"/>
      <c r="K11" s="1"/>
      <c r="L11" s="1"/>
      <c r="M11" s="1"/>
      <c r="N11" s="1"/>
      <c r="O11" s="1"/>
      <c r="P11" s="99"/>
      <c r="Q11" s="1"/>
    </row>
    <row r="12" ht="10.5" customHeight="1">
      <c r="A12" s="1"/>
      <c r="B12" s="98"/>
      <c r="C12" s="1"/>
      <c r="D12" s="1"/>
      <c r="E12" s="1"/>
      <c r="F12" s="1"/>
      <c r="G12" s="1"/>
      <c r="H12" s="1"/>
      <c r="I12" s="1"/>
      <c r="J12" s="1"/>
      <c r="K12" s="1"/>
      <c r="L12" s="1"/>
      <c r="M12" s="1"/>
      <c r="N12" s="1"/>
      <c r="O12" s="1"/>
      <c r="P12" s="99"/>
      <c r="Q12" s="1"/>
    </row>
    <row r="13" ht="17.25" customHeight="1">
      <c r="A13" s="1"/>
      <c r="B13" s="98"/>
      <c r="C13" s="1"/>
      <c r="D13" s="1"/>
      <c r="E13" s="1"/>
      <c r="F13" s="1"/>
      <c r="G13" s="1"/>
      <c r="H13" s="1"/>
      <c r="I13" s="1"/>
      <c r="J13" s="1"/>
      <c r="K13" s="1"/>
      <c r="L13" s="1"/>
      <c r="M13" s="1"/>
      <c r="N13" s="1"/>
      <c r="O13" s="1"/>
      <c r="P13" s="99"/>
      <c r="Q13" s="1"/>
    </row>
    <row r="14" ht="27.0" customHeight="1">
      <c r="A14" s="1"/>
      <c r="B14" s="98"/>
      <c r="C14" s="1"/>
      <c r="D14" s="1"/>
      <c r="E14" s="1"/>
      <c r="F14" s="1"/>
      <c r="G14" s="1"/>
      <c r="H14" s="1"/>
      <c r="I14" s="1"/>
      <c r="J14" s="1"/>
      <c r="K14" s="1"/>
      <c r="L14" s="1"/>
      <c r="M14" s="1"/>
      <c r="N14" s="1"/>
      <c r="O14" s="1"/>
      <c r="P14" s="99"/>
      <c r="Q14" s="1"/>
    </row>
    <row r="15" ht="27.0" customHeight="1">
      <c r="A15" s="1"/>
      <c r="B15" s="98"/>
      <c r="C15" s="1"/>
      <c r="D15" s="1"/>
      <c r="E15" s="1"/>
      <c r="F15" s="1"/>
      <c r="G15" s="1"/>
      <c r="H15" s="1"/>
      <c r="I15" s="1"/>
      <c r="J15" s="1"/>
      <c r="K15" s="1"/>
      <c r="L15" s="1"/>
      <c r="M15" s="1"/>
      <c r="N15" s="1"/>
      <c r="O15" s="1"/>
      <c r="P15" s="99"/>
      <c r="Q15" s="1"/>
    </row>
    <row r="16" ht="27.0" customHeight="1">
      <c r="A16" s="1"/>
      <c r="B16" s="98"/>
      <c r="C16" s="1"/>
      <c r="D16" s="1"/>
      <c r="E16" s="1"/>
      <c r="F16" s="1"/>
      <c r="G16" s="1"/>
      <c r="H16" s="1"/>
      <c r="I16" s="1"/>
      <c r="J16" s="1"/>
      <c r="K16" s="1"/>
      <c r="L16" s="1"/>
      <c r="M16" s="1"/>
      <c r="N16" s="1"/>
      <c r="O16" s="1"/>
      <c r="P16" s="99"/>
      <c r="Q16" s="1"/>
    </row>
    <row r="17" ht="27.0" customHeight="1">
      <c r="A17" s="1"/>
      <c r="B17" s="98"/>
      <c r="C17" s="1"/>
      <c r="D17" s="1"/>
      <c r="E17" s="1"/>
      <c r="F17" s="1"/>
      <c r="G17" s="1"/>
      <c r="H17" s="1"/>
      <c r="I17" s="1"/>
      <c r="J17" s="1"/>
      <c r="K17" s="1"/>
      <c r="L17" s="1"/>
      <c r="M17" s="1"/>
      <c r="N17" s="1"/>
      <c r="O17" s="1"/>
      <c r="P17" s="99"/>
      <c r="Q17" s="1"/>
    </row>
    <row r="18" ht="14.25" customHeight="1">
      <c r="A18" s="1"/>
      <c r="B18" s="98"/>
      <c r="C18" s="1"/>
      <c r="D18" s="1"/>
      <c r="E18" s="1"/>
      <c r="F18" s="1"/>
      <c r="G18" s="1"/>
      <c r="H18" s="1"/>
      <c r="I18" s="1"/>
      <c r="J18" s="1"/>
      <c r="K18" s="1"/>
      <c r="L18" s="1"/>
      <c r="M18" s="1"/>
      <c r="N18" s="1"/>
      <c r="O18" s="1"/>
      <c r="P18" s="99"/>
      <c r="Q18" s="1"/>
    </row>
    <row r="19" ht="27.0" customHeight="1">
      <c r="A19" s="1"/>
      <c r="B19" s="98"/>
      <c r="C19" s="1"/>
      <c r="D19" s="1"/>
      <c r="E19" s="1"/>
      <c r="F19" s="1"/>
      <c r="G19" s="1"/>
      <c r="H19" s="1"/>
      <c r="I19" s="1"/>
      <c r="J19" s="1"/>
      <c r="K19" s="1"/>
      <c r="L19" s="1"/>
      <c r="M19" s="1"/>
      <c r="N19" s="1"/>
      <c r="O19" s="1"/>
      <c r="P19" s="99"/>
      <c r="Q19" s="1"/>
    </row>
    <row r="20" ht="27.0" customHeight="1">
      <c r="A20" s="1"/>
      <c r="B20" s="98"/>
      <c r="C20" s="1"/>
      <c r="D20" s="2"/>
      <c r="E20" s="2"/>
      <c r="F20" s="2"/>
      <c r="G20" s="2"/>
      <c r="H20" s="2"/>
      <c r="I20" s="2"/>
      <c r="J20" s="2"/>
      <c r="K20" s="2"/>
      <c r="L20" s="2"/>
      <c r="M20" s="2"/>
      <c r="N20" s="2"/>
      <c r="O20" s="1"/>
      <c r="P20" s="99"/>
      <c r="Q20" s="1"/>
    </row>
    <row r="21" ht="27.0" customHeight="1">
      <c r="A21" s="1"/>
      <c r="B21" s="98"/>
      <c r="C21" s="1"/>
      <c r="D21" s="100" t="s">
        <v>60</v>
      </c>
      <c r="O21" s="1"/>
      <c r="P21" s="99"/>
      <c r="Q21" s="1"/>
    </row>
    <row r="22" ht="14.25" customHeight="1">
      <c r="A22" s="1"/>
      <c r="B22" s="98"/>
      <c r="C22" s="1"/>
      <c r="D22" s="1"/>
      <c r="E22" s="1"/>
      <c r="F22" s="1"/>
      <c r="G22" s="1"/>
      <c r="H22" s="1"/>
      <c r="I22" s="1"/>
      <c r="J22" s="1"/>
      <c r="K22" s="1"/>
      <c r="L22" s="1"/>
      <c r="M22" s="1"/>
      <c r="N22" s="1"/>
      <c r="O22" s="1"/>
      <c r="P22" s="99"/>
      <c r="Q22" s="1"/>
    </row>
    <row r="23" ht="27.0" customHeight="1">
      <c r="A23" s="1"/>
      <c r="B23" s="98"/>
      <c r="C23" s="1"/>
      <c r="D23" s="1"/>
      <c r="E23" s="1"/>
      <c r="F23" s="100"/>
      <c r="M23" s="1"/>
      <c r="N23" s="1"/>
      <c r="O23" s="1"/>
      <c r="P23" s="99"/>
      <c r="Q23" s="1"/>
    </row>
    <row r="24" ht="27.0" customHeight="1">
      <c r="A24" s="1"/>
      <c r="B24" s="98"/>
      <c r="C24" s="1"/>
      <c r="D24" s="1"/>
      <c r="E24" s="1"/>
      <c r="F24" s="1"/>
      <c r="G24" s="1"/>
      <c r="H24" s="1"/>
      <c r="I24" s="1"/>
      <c r="J24" s="1"/>
      <c r="K24" s="1"/>
      <c r="L24" s="1"/>
      <c r="M24" s="1"/>
      <c r="N24" s="1"/>
      <c r="O24" s="1"/>
      <c r="P24" s="99"/>
      <c r="Q24" s="1"/>
    </row>
    <row r="25" ht="27.0" customHeight="1">
      <c r="A25" s="1"/>
      <c r="B25" s="98"/>
      <c r="C25" s="1"/>
      <c r="D25" s="1"/>
      <c r="E25" s="1"/>
      <c r="F25" s="1"/>
      <c r="G25" s="1"/>
      <c r="H25" s="1"/>
      <c r="I25" s="1"/>
      <c r="J25" s="1"/>
      <c r="K25" s="1"/>
      <c r="L25" s="1"/>
      <c r="M25" s="1"/>
      <c r="N25" s="1"/>
      <c r="O25" s="1"/>
      <c r="P25" s="99"/>
      <c r="Q25" s="1"/>
    </row>
    <row r="26" ht="18.0" customHeight="1">
      <c r="A26" s="1"/>
      <c r="B26" s="98"/>
      <c r="C26" s="1"/>
      <c r="D26" s="1"/>
      <c r="E26" s="1"/>
      <c r="F26" s="1"/>
      <c r="G26" s="1"/>
      <c r="H26" s="1"/>
      <c r="I26" s="1"/>
      <c r="J26" s="1"/>
      <c r="K26" s="1"/>
      <c r="L26" s="1"/>
      <c r="M26" s="1"/>
      <c r="N26" s="1"/>
      <c r="O26" s="1"/>
      <c r="P26" s="99"/>
      <c r="Q26" s="1"/>
    </row>
    <row r="27" ht="27.0" customHeight="1">
      <c r="A27" s="1"/>
      <c r="B27" s="98"/>
      <c r="C27" s="1"/>
      <c r="D27" s="1"/>
      <c r="E27" s="1"/>
      <c r="F27" s="1"/>
      <c r="G27" s="1"/>
      <c r="H27" s="1"/>
      <c r="I27" s="1"/>
      <c r="J27" s="1"/>
      <c r="K27" s="1"/>
      <c r="L27" s="1"/>
      <c r="M27" s="1"/>
      <c r="N27" s="1"/>
      <c r="O27" s="1"/>
      <c r="P27" s="99"/>
      <c r="Q27" s="1"/>
    </row>
    <row r="28" ht="27.0" customHeight="1">
      <c r="A28" s="1"/>
      <c r="B28" s="98"/>
      <c r="C28" s="1"/>
      <c r="D28" s="1"/>
      <c r="E28" s="1"/>
      <c r="F28" s="1"/>
      <c r="G28" s="1"/>
      <c r="H28" s="1"/>
      <c r="I28" s="1"/>
      <c r="J28" s="1"/>
      <c r="K28" s="1"/>
      <c r="L28" s="1"/>
      <c r="M28" s="1"/>
      <c r="N28" s="1"/>
      <c r="O28" s="1"/>
      <c r="P28" s="99"/>
      <c r="Q28" s="1"/>
    </row>
    <row r="29" ht="27.0" customHeight="1">
      <c r="A29" s="1"/>
      <c r="B29" s="98"/>
      <c r="C29" s="1"/>
      <c r="D29" s="1"/>
      <c r="E29" s="1"/>
      <c r="F29" s="1"/>
      <c r="G29" s="1"/>
      <c r="H29" s="1"/>
      <c r="I29" s="1"/>
      <c r="J29" s="1"/>
      <c r="K29" s="1"/>
      <c r="L29" s="1"/>
      <c r="M29" s="1"/>
      <c r="N29" s="1"/>
      <c r="O29" s="1"/>
      <c r="P29" s="99"/>
      <c r="Q29" s="1"/>
    </row>
    <row r="30" ht="27.0" customHeight="1">
      <c r="A30" s="1"/>
      <c r="B30" s="98"/>
      <c r="C30" s="1"/>
      <c r="D30" s="1"/>
      <c r="E30" s="1"/>
      <c r="F30" s="1"/>
      <c r="G30" s="1"/>
      <c r="H30" s="1"/>
      <c r="I30" s="1"/>
      <c r="J30" s="1"/>
      <c r="K30" s="1"/>
      <c r="L30" s="1"/>
      <c r="M30" s="1"/>
      <c r="N30" s="1"/>
      <c r="O30" s="1"/>
      <c r="P30" s="99"/>
      <c r="Q30" s="1"/>
    </row>
    <row r="31" ht="13.5" customHeight="1">
      <c r="A31" s="1"/>
      <c r="B31" s="98"/>
      <c r="C31" s="1"/>
      <c r="D31" s="1"/>
      <c r="E31" s="1"/>
      <c r="F31" s="1"/>
      <c r="G31" s="1"/>
      <c r="H31" s="1"/>
      <c r="I31" s="1"/>
      <c r="J31" s="1"/>
      <c r="K31" s="1"/>
      <c r="L31" s="1"/>
      <c r="M31" s="1"/>
      <c r="N31" s="1"/>
      <c r="O31" s="1"/>
      <c r="P31" s="99"/>
      <c r="Q31" s="1"/>
    </row>
    <row r="32" ht="27.0" customHeight="1">
      <c r="A32" s="1"/>
      <c r="B32" s="98"/>
      <c r="C32" s="1"/>
      <c r="D32" s="1"/>
      <c r="E32" s="1"/>
      <c r="F32" s="1"/>
      <c r="G32" s="1"/>
      <c r="H32" s="1"/>
      <c r="I32" s="1"/>
      <c r="J32" s="1"/>
      <c r="K32" s="1"/>
      <c r="L32" s="1"/>
      <c r="M32" s="1"/>
      <c r="N32" s="1"/>
      <c r="O32" s="1"/>
      <c r="P32" s="99"/>
      <c r="Q32" s="1"/>
    </row>
    <row r="33" ht="15.0" customHeight="1">
      <c r="A33" s="1"/>
      <c r="B33" s="98"/>
      <c r="C33" s="1"/>
      <c r="D33" s="1"/>
      <c r="E33" s="1"/>
      <c r="F33" s="1"/>
      <c r="G33" s="1"/>
      <c r="H33" s="1"/>
      <c r="I33" s="1"/>
      <c r="J33" s="1"/>
      <c r="K33" s="1"/>
      <c r="L33" s="1"/>
      <c r="M33" s="1"/>
      <c r="N33" s="1"/>
      <c r="O33" s="1"/>
      <c r="P33" s="99"/>
      <c r="Q33" s="1"/>
    </row>
    <row r="34" ht="33.0" customHeight="1">
      <c r="A34" s="1"/>
      <c r="B34" s="98"/>
      <c r="C34" s="1"/>
      <c r="D34" s="1"/>
      <c r="E34" s="1"/>
      <c r="F34" s="1"/>
      <c r="G34" s="1"/>
      <c r="H34" s="1"/>
      <c r="I34" s="1"/>
      <c r="J34" s="1"/>
      <c r="K34" s="1"/>
      <c r="L34" s="1"/>
      <c r="M34" s="1"/>
      <c r="N34" s="1"/>
      <c r="O34" s="1"/>
      <c r="P34" s="99"/>
      <c r="Q34" s="1"/>
    </row>
    <row r="35" ht="21.75" customHeight="1">
      <c r="A35" s="1"/>
      <c r="B35" s="98"/>
      <c r="C35" s="1"/>
      <c r="D35" s="1"/>
      <c r="E35" s="1"/>
      <c r="F35" s="1"/>
      <c r="G35" s="1"/>
      <c r="H35" s="1"/>
      <c r="I35" s="1"/>
      <c r="J35" s="1"/>
      <c r="K35" s="1"/>
      <c r="L35" s="1"/>
      <c r="M35" s="1"/>
      <c r="N35" s="1"/>
      <c r="O35" s="1"/>
      <c r="P35" s="99"/>
      <c r="Q35" s="1"/>
    </row>
    <row r="36" ht="21.75" customHeight="1">
      <c r="A36" s="1"/>
      <c r="B36" s="98"/>
      <c r="C36" s="1"/>
      <c r="D36" s="1"/>
      <c r="E36" s="1"/>
      <c r="F36" s="1"/>
      <c r="G36" s="1"/>
      <c r="H36" s="1"/>
      <c r="I36" s="1"/>
      <c r="J36" s="1"/>
      <c r="K36" s="1"/>
      <c r="L36" s="1"/>
      <c r="M36" s="1"/>
      <c r="N36" s="1"/>
      <c r="O36" s="1"/>
      <c r="P36" s="99"/>
      <c r="Q36" s="1"/>
    </row>
    <row r="37" ht="38.25" customHeight="1">
      <c r="A37" s="1"/>
      <c r="B37" s="98"/>
      <c r="C37" s="2"/>
      <c r="D37" s="101"/>
      <c r="E37" s="102" t="s">
        <v>56</v>
      </c>
      <c r="M37" s="103" t="s">
        <v>61</v>
      </c>
      <c r="O37" s="104">
        <v>46028.0</v>
      </c>
      <c r="P37" s="105"/>
      <c r="Q37" s="1"/>
    </row>
    <row r="38" ht="15.0" customHeight="1">
      <c r="A38" s="1"/>
      <c r="B38" s="98"/>
      <c r="C38" s="101"/>
      <c r="D38" s="101"/>
      <c r="P38" s="105"/>
      <c r="Q38" s="1"/>
    </row>
    <row r="39" ht="15.0" customHeight="1">
      <c r="A39" s="1"/>
      <c r="B39" s="106"/>
      <c r="C39" s="107"/>
      <c r="D39" s="107"/>
      <c r="E39" s="108"/>
      <c r="F39" s="108"/>
      <c r="G39" s="108"/>
      <c r="H39" s="108"/>
      <c r="I39" s="108"/>
      <c r="J39" s="108"/>
      <c r="K39" s="108"/>
      <c r="L39" s="108"/>
      <c r="M39" s="108"/>
      <c r="N39" s="108"/>
      <c r="O39" s="108"/>
      <c r="P39" s="109"/>
      <c r="Q39" s="1"/>
    </row>
    <row r="40" ht="22.5" customHeight="1">
      <c r="A40" s="1"/>
      <c r="B40" s="1"/>
      <c r="C40" s="1"/>
      <c r="D40" s="1"/>
      <c r="E40" s="1"/>
      <c r="F40" s="1"/>
      <c r="G40" s="1"/>
      <c r="H40" s="1"/>
      <c r="I40" s="1"/>
      <c r="J40" s="1"/>
      <c r="K40" s="1"/>
      <c r="L40" s="1"/>
      <c r="M40" s="1"/>
      <c r="N40" s="1"/>
      <c r="O40" s="1"/>
      <c r="P40" s="1"/>
      <c r="Q40" s="1"/>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D21:N21"/>
    <mergeCell ref="F23:L23"/>
    <mergeCell ref="E37:L39"/>
    <mergeCell ref="M37:N39"/>
    <mergeCell ref="O37:P39"/>
  </mergeCells>
  <printOptions gridLines="1" horizontalCentered="1"/>
  <pageMargins bottom="0.0" footer="0.0" header="0.0" left="0.0" right="0.0" top="0.0"/>
  <pageSetup fitToHeight="0" cellComments="atEnd" orientation="portrait" pageOrder="overThenDown"/>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#REF!</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264" t="s">
        <v>480</v>
      </c>
      <c r="P5" s="265">
        <f>'HOJA RESÚMEN 2026'!P5</f>
        <v>46050</v>
      </c>
      <c r="Q5" s="8"/>
    </row>
    <row r="6" ht="33.0" customHeight="1">
      <c r="A6" s="232"/>
      <c r="B6" s="232"/>
      <c r="C6" s="232" t="s">
        <v>25</v>
      </c>
      <c r="P6" s="232"/>
      <c r="Q6" s="232"/>
    </row>
    <row r="7" ht="15.75" customHeight="1">
      <c r="A7" s="27"/>
      <c r="B7" s="27"/>
      <c r="C7" s="27"/>
      <c r="J7" s="453"/>
      <c r="K7" s="453"/>
      <c r="L7" s="453"/>
      <c r="M7" s="453"/>
      <c r="N7" s="453"/>
      <c r="O7" s="453"/>
      <c r="P7" s="453"/>
      <c r="Q7" s="453"/>
    </row>
    <row r="8" ht="19.5" customHeight="1">
      <c r="A8" s="27"/>
      <c r="B8" s="27"/>
      <c r="C8" s="27"/>
    </row>
    <row r="9" ht="21.75" customHeight="1">
      <c r="A9" s="27"/>
      <c r="B9" s="27"/>
      <c r="C9" s="27"/>
    </row>
    <row r="10" ht="15.75" customHeight="1">
      <c r="A10" s="27"/>
      <c r="B10" s="27"/>
      <c r="C10" s="266" t="s">
        <v>481</v>
      </c>
      <c r="M10" s="235" t="s">
        <v>146</v>
      </c>
    </row>
    <row r="11" ht="15.75" customHeight="1">
      <c r="A11" s="27"/>
      <c r="B11" s="27"/>
    </row>
    <row r="12" ht="34.5" customHeight="1">
      <c r="A12" s="27"/>
      <c r="B12" s="27"/>
      <c r="C12" s="277" t="s">
        <v>482</v>
      </c>
      <c r="D12" s="239"/>
      <c r="E12" s="239"/>
      <c r="F12" s="239"/>
      <c r="G12" s="239"/>
      <c r="H12" s="239"/>
      <c r="I12" s="239"/>
      <c r="J12" s="239"/>
      <c r="K12" s="239"/>
      <c r="L12" s="239"/>
      <c r="M12" s="239"/>
      <c r="N12" s="239"/>
      <c r="O12" s="469">
        <v>3.0</v>
      </c>
    </row>
    <row r="13" ht="34.5" customHeight="1">
      <c r="A13" s="27"/>
      <c r="B13" s="27"/>
      <c r="C13" s="277" t="s">
        <v>483</v>
      </c>
      <c r="D13" s="239"/>
      <c r="E13" s="239"/>
      <c r="F13" s="239"/>
      <c r="G13" s="239"/>
      <c r="H13" s="239"/>
      <c r="I13" s="239"/>
      <c r="J13" s="239"/>
      <c r="K13" s="239"/>
      <c r="L13" s="239"/>
      <c r="M13" s="239"/>
      <c r="N13" s="239"/>
      <c r="O13" s="377" t="s">
        <v>148</v>
      </c>
    </row>
    <row r="14" ht="34.5" customHeight="1">
      <c r="A14" s="27"/>
      <c r="B14" s="27"/>
      <c r="C14" s="277" t="s">
        <v>484</v>
      </c>
      <c r="D14" s="239"/>
      <c r="E14" s="239"/>
      <c r="F14" s="239"/>
      <c r="G14" s="239"/>
      <c r="H14" s="239"/>
      <c r="I14" s="239"/>
      <c r="J14" s="239"/>
      <c r="K14" s="239"/>
      <c r="L14" s="239"/>
      <c r="M14" s="239"/>
      <c r="N14" s="239"/>
      <c r="O14" s="377" t="s">
        <v>148</v>
      </c>
    </row>
    <row r="15" ht="34.5" customHeight="1">
      <c r="A15" s="27"/>
      <c r="B15" s="27"/>
      <c r="C15" s="314" t="s">
        <v>485</v>
      </c>
      <c r="D15" s="239"/>
      <c r="E15" s="239"/>
      <c r="F15" s="239"/>
      <c r="G15" s="239"/>
      <c r="H15" s="239"/>
      <c r="I15" s="239"/>
      <c r="J15" s="239"/>
      <c r="K15" s="239"/>
      <c r="L15" s="239"/>
      <c r="M15" s="239"/>
      <c r="N15" s="239"/>
      <c r="O15" s="48" t="s">
        <v>148</v>
      </c>
    </row>
    <row r="16" ht="34.5" customHeight="1">
      <c r="A16" s="27"/>
      <c r="B16" s="27"/>
      <c r="C16" s="275" t="s">
        <v>486</v>
      </c>
      <c r="D16" s="239"/>
      <c r="E16" s="239"/>
      <c r="F16" s="239"/>
      <c r="G16" s="239"/>
      <c r="H16" s="239"/>
      <c r="I16" s="239"/>
      <c r="J16" s="239"/>
      <c r="K16" s="239"/>
      <c r="L16" s="239"/>
      <c r="M16" s="239"/>
      <c r="N16" s="239"/>
      <c r="O16" s="440" t="s">
        <v>148</v>
      </c>
    </row>
    <row r="17" ht="37.5" customHeight="1">
      <c r="A17" s="27"/>
      <c r="B17" s="27"/>
      <c r="C17" s="48"/>
      <c r="D17" s="48"/>
      <c r="E17" s="48"/>
      <c r="F17" s="48"/>
      <c r="G17" s="48"/>
      <c r="H17" s="127"/>
      <c r="I17" s="127"/>
      <c r="J17" s="127"/>
      <c r="K17" s="127"/>
      <c r="L17" s="127"/>
      <c r="M17" s="454"/>
      <c r="N17" s="454"/>
      <c r="O17" s="454"/>
    </row>
    <row r="18" ht="24.75" customHeight="1">
      <c r="A18" s="27"/>
      <c r="B18" s="27"/>
      <c r="C18" s="48"/>
      <c r="D18" s="48"/>
      <c r="E18" s="48"/>
      <c r="F18" s="48"/>
      <c r="G18" s="48"/>
      <c r="H18" s="470" t="s">
        <v>487</v>
      </c>
      <c r="L18" s="442">
        <v>2900.0</v>
      </c>
    </row>
    <row r="19" ht="19.5" customHeight="1">
      <c r="A19" s="27"/>
      <c r="B19" s="27"/>
      <c r="C19" s="48"/>
      <c r="D19" s="48"/>
      <c r="E19" s="48"/>
      <c r="F19" s="48"/>
      <c r="G19" s="48"/>
      <c r="H19" s="443" t="s">
        <v>27</v>
      </c>
    </row>
    <row r="20" ht="33.0" customHeight="1">
      <c r="A20" s="27"/>
      <c r="B20" s="27"/>
      <c r="C20" s="407"/>
      <c r="D20" s="407"/>
      <c r="E20" s="407"/>
      <c r="F20" s="407"/>
      <c r="G20" s="407"/>
      <c r="H20" s="407"/>
      <c r="I20" s="407"/>
      <c r="J20" s="407"/>
      <c r="K20" s="407"/>
      <c r="L20" s="407"/>
      <c r="M20" s="407"/>
      <c r="N20" s="407"/>
      <c r="O20" s="407"/>
    </row>
    <row r="21" ht="36.0" customHeight="1">
      <c r="A21" s="27"/>
      <c r="B21" s="27"/>
      <c r="C21" s="407"/>
      <c r="D21" s="407"/>
      <c r="E21" s="407"/>
      <c r="F21" s="407"/>
      <c r="G21" s="407"/>
      <c r="H21" s="407"/>
      <c r="I21" s="407"/>
      <c r="J21" s="407"/>
      <c r="K21" s="407"/>
      <c r="L21" s="407"/>
      <c r="M21" s="407"/>
      <c r="N21" s="407"/>
      <c r="O21" s="407"/>
    </row>
    <row r="22" ht="29.25" customHeight="1">
      <c r="A22" s="27"/>
      <c r="B22" s="27"/>
      <c r="C22" s="266" t="s">
        <v>488</v>
      </c>
      <c r="N22" s="438" t="s">
        <v>146</v>
      </c>
    </row>
    <row r="23" ht="39.0" customHeight="1">
      <c r="A23" s="27"/>
      <c r="B23" s="27"/>
      <c r="C23" s="314" t="s">
        <v>399</v>
      </c>
      <c r="D23" s="239"/>
      <c r="E23" s="239"/>
      <c r="F23" s="239"/>
      <c r="G23" s="239"/>
      <c r="H23" s="239"/>
      <c r="I23" s="239"/>
      <c r="J23" s="239"/>
      <c r="K23" s="239"/>
      <c r="L23" s="239"/>
      <c r="M23" s="239"/>
      <c r="N23" s="239"/>
      <c r="O23" s="439">
        <v>1.0</v>
      </c>
    </row>
    <row r="24" ht="39.0" customHeight="1">
      <c r="A24" s="27"/>
      <c r="B24" s="27"/>
      <c r="C24" s="314" t="s">
        <v>400</v>
      </c>
      <c r="D24" s="239"/>
      <c r="E24" s="239"/>
      <c r="F24" s="239"/>
      <c r="G24" s="239"/>
      <c r="H24" s="239"/>
      <c r="I24" s="239"/>
      <c r="J24" s="239"/>
      <c r="K24" s="239"/>
      <c r="L24" s="239"/>
      <c r="M24" s="239"/>
      <c r="N24" s="239"/>
      <c r="O24" s="48" t="s">
        <v>148</v>
      </c>
    </row>
    <row r="25" ht="39.0" customHeight="1">
      <c r="A25" s="27"/>
      <c r="B25" s="27"/>
      <c r="C25" s="314" t="s">
        <v>401</v>
      </c>
      <c r="D25" s="239"/>
      <c r="E25" s="239"/>
      <c r="F25" s="239"/>
      <c r="G25" s="239"/>
      <c r="H25" s="239"/>
      <c r="I25" s="239"/>
      <c r="J25" s="239"/>
      <c r="K25" s="239"/>
      <c r="L25" s="239"/>
      <c r="M25" s="239"/>
      <c r="N25" s="239"/>
      <c r="O25" s="48" t="s">
        <v>148</v>
      </c>
    </row>
    <row r="26" ht="39.0" customHeight="1">
      <c r="A26" s="27"/>
      <c r="B26" s="27"/>
      <c r="C26" s="314" t="s">
        <v>402</v>
      </c>
      <c r="D26" s="239"/>
      <c r="E26" s="239"/>
      <c r="F26" s="239"/>
      <c r="G26" s="239"/>
      <c r="H26" s="239"/>
      <c r="I26" s="239"/>
      <c r="J26" s="239"/>
      <c r="K26" s="239"/>
      <c r="L26" s="239"/>
      <c r="M26" s="239"/>
      <c r="N26" s="239"/>
      <c r="O26" s="48" t="s">
        <v>148</v>
      </c>
    </row>
    <row r="27" ht="39.0" customHeight="1">
      <c r="A27" s="27"/>
      <c r="B27" s="27"/>
      <c r="C27" s="275" t="s">
        <v>403</v>
      </c>
      <c r="D27" s="239"/>
      <c r="E27" s="239"/>
      <c r="F27" s="239"/>
      <c r="G27" s="239"/>
      <c r="H27" s="239"/>
      <c r="I27" s="239"/>
      <c r="J27" s="239"/>
      <c r="K27" s="239"/>
      <c r="L27" s="239"/>
      <c r="M27" s="239"/>
      <c r="N27" s="239"/>
      <c r="O27" s="440" t="s">
        <v>148</v>
      </c>
    </row>
    <row r="28" ht="15.75" customHeight="1">
      <c r="A28" s="27"/>
      <c r="B28" s="27"/>
      <c r="C28" s="377"/>
      <c r="D28" s="377"/>
      <c r="E28" s="377"/>
      <c r="F28" s="377"/>
      <c r="G28" s="377"/>
      <c r="H28" s="127"/>
      <c r="I28" s="127"/>
      <c r="J28" s="127"/>
      <c r="K28" s="127"/>
      <c r="L28" s="127"/>
      <c r="M28" s="454"/>
      <c r="N28" s="454"/>
      <c r="O28" s="454"/>
    </row>
    <row r="29" ht="21.0" customHeight="1">
      <c r="A29" s="27"/>
      <c r="B29" s="27"/>
      <c r="C29" s="377"/>
      <c r="D29" s="377"/>
      <c r="E29" s="377"/>
      <c r="F29" s="377"/>
      <c r="G29" s="377"/>
      <c r="H29" s="441"/>
      <c r="I29" s="441"/>
      <c r="J29" s="441"/>
      <c r="K29" s="441"/>
      <c r="L29" s="441"/>
      <c r="M29" s="441"/>
      <c r="N29" s="441"/>
      <c r="O29" s="441"/>
    </row>
    <row r="30" ht="23.25" customHeight="1">
      <c r="A30" s="27"/>
      <c r="B30" s="27"/>
      <c r="C30" s="377"/>
      <c r="D30" s="377"/>
      <c r="E30" s="377"/>
      <c r="F30" s="377"/>
      <c r="G30" s="377"/>
      <c r="H30" s="441" t="s">
        <v>248</v>
      </c>
      <c r="L30" s="442">
        <v>3900.0</v>
      </c>
    </row>
    <row r="31" ht="15.75" customHeight="1">
      <c r="A31" s="27"/>
      <c r="B31" s="27"/>
      <c r="C31" s="27"/>
      <c r="D31" s="48"/>
      <c r="H31" s="443" t="s">
        <v>27</v>
      </c>
    </row>
    <row r="32" ht="15.75" customHeight="1">
      <c r="A32" s="27"/>
      <c r="B32" s="27"/>
      <c r="C32" s="27"/>
      <c r="D32" s="48"/>
    </row>
    <row r="33" ht="16.5" customHeight="1">
      <c r="A33" s="27"/>
      <c r="B33" s="27"/>
      <c r="C33" s="27"/>
      <c r="D33" s="48"/>
    </row>
    <row r="34" ht="15.75" customHeight="1">
      <c r="A34" s="27"/>
      <c r="B34" s="27"/>
      <c r="C34" s="27"/>
      <c r="D34" s="48"/>
    </row>
    <row r="35" ht="22.5" customHeight="1">
      <c r="A35" s="27"/>
      <c r="B35" s="260" t="s">
        <v>489</v>
      </c>
      <c r="Q35" s="260"/>
      <c r="R35" s="260"/>
    </row>
    <row r="36" ht="15.75" customHeight="1">
      <c r="A36" s="27"/>
      <c r="B36" s="27"/>
      <c r="C36" s="27"/>
      <c r="H36" s="259"/>
      <c r="I36" s="259"/>
      <c r="J36" s="259"/>
      <c r="K36" s="259"/>
      <c r="L36" s="259"/>
      <c r="M36" s="259"/>
      <c r="N36" s="259"/>
      <c r="O36" s="259"/>
      <c r="P36" s="262"/>
    </row>
    <row r="37" ht="15.75" customHeight="1">
      <c r="A37" s="2"/>
      <c r="B37" s="89"/>
      <c r="C37" s="89" t="s">
        <v>434</v>
      </c>
      <c r="H37" s="2"/>
      <c r="I37" s="2"/>
      <c r="J37" s="2"/>
      <c r="K37" s="2"/>
      <c r="L37" s="2"/>
      <c r="M37" s="2"/>
      <c r="N37" s="2"/>
      <c r="O37" s="2"/>
      <c r="P37" s="2"/>
      <c r="Q37" s="93"/>
    </row>
    <row r="38" ht="19.5" customHeight="1">
      <c r="A38" s="88"/>
      <c r="B38" s="89"/>
      <c r="H38" s="372" t="s">
        <v>56</v>
      </c>
      <c r="L38" s="455" t="s">
        <v>435</v>
      </c>
      <c r="P38" s="455" t="s">
        <v>436</v>
      </c>
    </row>
    <row r="39" ht="15.75" customHeight="1">
      <c r="A39" s="88"/>
      <c r="B39" s="89"/>
      <c r="H39" s="89"/>
      <c r="I39" s="89"/>
      <c r="J39" s="374"/>
      <c r="K39" s="374"/>
      <c r="L39" s="374"/>
      <c r="M39" s="374"/>
      <c r="N39" s="374"/>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9">
    <mergeCell ref="K2:P2"/>
    <mergeCell ref="K3:P4"/>
    <mergeCell ref="C6:O6"/>
    <mergeCell ref="C10:L11"/>
    <mergeCell ref="M10:O11"/>
    <mergeCell ref="C12:N12"/>
    <mergeCell ref="C13:N13"/>
    <mergeCell ref="C14:N14"/>
    <mergeCell ref="C15:N15"/>
    <mergeCell ref="C16:N16"/>
    <mergeCell ref="H18:K18"/>
    <mergeCell ref="L18:O19"/>
    <mergeCell ref="H19:K19"/>
    <mergeCell ref="N22:O22"/>
    <mergeCell ref="H30:K30"/>
    <mergeCell ref="H31:K31"/>
    <mergeCell ref="B35:P35"/>
    <mergeCell ref="C37:G39"/>
    <mergeCell ref="H38:K38"/>
    <mergeCell ref="L38:O38"/>
    <mergeCell ref="P38:Q38"/>
    <mergeCell ref="N39:P39"/>
    <mergeCell ref="C22:M22"/>
    <mergeCell ref="C23:N23"/>
    <mergeCell ref="C24:N24"/>
    <mergeCell ref="C25:N25"/>
    <mergeCell ref="C26:N26"/>
    <mergeCell ref="C27:N27"/>
    <mergeCell ref="L30:O31"/>
  </mergeCells>
  <printOptions gridLines="1" horizontalCentered="1"/>
  <pageMargins bottom="0.0" footer="0.0" header="0.0" left="0.0" right="0.0" top="0.0"/>
  <pageSetup fitToHeight="0" cellComments="atEnd" orientation="portrait" pageOrder="overThenDown"/>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8" width="9.5"/>
    <col customWidth="1" min="9" max="9" width="8.63"/>
    <col customWidth="1" min="10" max="10" width="9.5"/>
    <col customWidth="1" min="11" max="11" width="10.25"/>
    <col customWidth="1" min="12" max="12" width="9.25"/>
    <col customWidth="1" min="13" max="13" width="9.0"/>
    <col customWidth="1" min="14" max="14" width="10.13"/>
    <col customWidth="1" min="15" max="15" width="8.63"/>
    <col customWidth="1" min="16" max="16" width="9.88"/>
  </cols>
  <sheetData>
    <row r="1" ht="11.25" customHeight="1">
      <c r="A1" s="471"/>
      <c r="B1" s="471"/>
      <c r="C1" s="471"/>
      <c r="D1" s="471"/>
      <c r="E1" s="471"/>
      <c r="F1" s="471"/>
      <c r="G1" s="471"/>
      <c r="H1" s="471"/>
      <c r="I1" s="471"/>
      <c r="J1" s="471"/>
      <c r="K1" s="471"/>
      <c r="L1" s="471"/>
      <c r="M1" s="471"/>
      <c r="N1" s="471"/>
      <c r="O1" s="471"/>
      <c r="P1" s="472"/>
    </row>
    <row r="2" ht="15.75" customHeight="1">
      <c r="A2" s="471"/>
      <c r="B2" s="471"/>
      <c r="C2" s="471"/>
      <c r="D2" s="471"/>
      <c r="E2" s="471"/>
      <c r="F2" s="471"/>
      <c r="G2" s="471"/>
      <c r="H2" s="471"/>
      <c r="I2" s="471"/>
      <c r="J2" s="471"/>
      <c r="K2" s="264" t="str">
        <f>'HOJA RESÚMEN 2026'!K2</f>
        <v>Cliente:</v>
      </c>
      <c r="P2" s="473"/>
    </row>
    <row r="3" ht="15.75" customHeight="1">
      <c r="A3" s="471"/>
      <c r="B3" s="471"/>
      <c r="C3" s="471"/>
      <c r="D3" s="471"/>
      <c r="E3" s="471"/>
      <c r="F3" s="471"/>
      <c r="G3" s="471"/>
      <c r="H3" s="471"/>
      <c r="I3" s="471"/>
      <c r="J3" s="471"/>
      <c r="K3" s="474" t="str">
        <f>'HOJA RESÚMEN 2026'!K3</f>
        <v/>
      </c>
      <c r="P3" s="473"/>
    </row>
    <row r="4" ht="15.75" customHeight="1">
      <c r="A4" s="471"/>
      <c r="B4" s="471"/>
      <c r="C4" s="471"/>
      <c r="D4" s="475"/>
      <c r="E4" s="471"/>
      <c r="F4" s="471"/>
      <c r="G4" s="471"/>
      <c r="H4" s="471"/>
      <c r="I4" s="471"/>
      <c r="J4" s="471"/>
      <c r="P4" s="473"/>
    </row>
    <row r="5" ht="15.75" customHeight="1">
      <c r="A5" s="471"/>
      <c r="B5" s="471"/>
      <c r="C5" s="471"/>
      <c r="D5" s="471"/>
      <c r="E5" s="471"/>
      <c r="F5" s="471"/>
      <c r="G5" s="471"/>
      <c r="H5" s="471"/>
      <c r="I5" s="471"/>
      <c r="J5" s="471"/>
      <c r="K5" s="471"/>
      <c r="L5" s="471"/>
      <c r="M5" s="471"/>
      <c r="N5" s="264" t="s">
        <v>490</v>
      </c>
      <c r="O5" s="476">
        <f>'Auditoria de Google y Metas Ads'!P5</f>
        <v>46122</v>
      </c>
    </row>
    <row r="6" ht="21.0" customHeight="1">
      <c r="A6" s="477"/>
      <c r="B6" s="477"/>
      <c r="C6" s="232" t="s">
        <v>491</v>
      </c>
      <c r="P6" s="477"/>
    </row>
    <row r="7" ht="21.75" customHeight="1">
      <c r="A7" s="127"/>
      <c r="B7" s="478"/>
      <c r="C7" s="147"/>
      <c r="D7" s="147"/>
      <c r="E7" s="147"/>
      <c r="F7" s="147"/>
      <c r="G7" s="148"/>
      <c r="H7" s="479" t="s">
        <v>492</v>
      </c>
      <c r="I7" s="148"/>
      <c r="J7" s="479" t="s">
        <v>493</v>
      </c>
      <c r="K7" s="148"/>
      <c r="L7" s="479" t="s">
        <v>494</v>
      </c>
      <c r="M7" s="148"/>
      <c r="N7" s="479" t="s">
        <v>495</v>
      </c>
      <c r="O7" s="148"/>
    </row>
    <row r="8" ht="20.25" customHeight="1">
      <c r="A8" s="127"/>
      <c r="B8" s="480" t="s">
        <v>496</v>
      </c>
      <c r="C8" s="481"/>
      <c r="D8" s="481"/>
      <c r="E8" s="481"/>
      <c r="F8" s="481"/>
      <c r="G8" s="482"/>
      <c r="H8" s="483" t="s">
        <v>497</v>
      </c>
      <c r="I8" s="482"/>
      <c r="J8" s="483" t="s">
        <v>497</v>
      </c>
      <c r="K8" s="482"/>
      <c r="L8" s="483" t="s">
        <v>497</v>
      </c>
      <c r="M8" s="482"/>
      <c r="N8" s="483" t="s">
        <v>497</v>
      </c>
      <c r="O8" s="482"/>
    </row>
    <row r="9" ht="20.25" customHeight="1">
      <c r="A9" s="127"/>
      <c r="B9" s="480" t="s">
        <v>498</v>
      </c>
      <c r="C9" s="481"/>
      <c r="D9" s="481"/>
      <c r="E9" s="481"/>
      <c r="F9" s="481"/>
      <c r="G9" s="482"/>
      <c r="H9" s="483" t="s">
        <v>497</v>
      </c>
      <c r="I9" s="482"/>
      <c r="J9" s="483" t="s">
        <v>497</v>
      </c>
      <c r="K9" s="482"/>
      <c r="L9" s="483" t="s">
        <v>497</v>
      </c>
      <c r="M9" s="482"/>
      <c r="N9" s="483" t="s">
        <v>497</v>
      </c>
      <c r="O9" s="482"/>
    </row>
    <row r="10" ht="20.25" customHeight="1">
      <c r="A10" s="127"/>
      <c r="B10" s="480" t="s">
        <v>499</v>
      </c>
      <c r="C10" s="481"/>
      <c r="D10" s="481"/>
      <c r="E10" s="481"/>
      <c r="F10" s="481"/>
      <c r="G10" s="482"/>
      <c r="H10" s="483">
        <v>2.0</v>
      </c>
      <c r="I10" s="482"/>
      <c r="J10" s="483">
        <v>10.0</v>
      </c>
      <c r="K10" s="482"/>
      <c r="L10" s="483">
        <v>15.0</v>
      </c>
      <c r="M10" s="482"/>
      <c r="N10" s="483">
        <v>20.0</v>
      </c>
      <c r="O10" s="482"/>
    </row>
    <row r="11" ht="20.25" customHeight="1">
      <c r="A11" s="127"/>
      <c r="B11" s="480" t="s">
        <v>500</v>
      </c>
      <c r="C11" s="481"/>
      <c r="D11" s="481"/>
      <c r="E11" s="481"/>
      <c r="F11" s="481"/>
      <c r="G11" s="482"/>
      <c r="H11" s="483" t="s">
        <v>501</v>
      </c>
      <c r="I11" s="482"/>
      <c r="J11" s="483" t="s">
        <v>502</v>
      </c>
      <c r="K11" s="482"/>
      <c r="L11" s="483" t="s">
        <v>503</v>
      </c>
      <c r="M11" s="482"/>
      <c r="N11" s="483" t="s">
        <v>504</v>
      </c>
      <c r="O11" s="482"/>
    </row>
    <row r="12" ht="20.25" customHeight="1">
      <c r="A12" s="127"/>
      <c r="B12" s="480" t="s">
        <v>505</v>
      </c>
      <c r="C12" s="481"/>
      <c r="D12" s="481"/>
      <c r="E12" s="481"/>
      <c r="F12" s="481"/>
      <c r="G12" s="482"/>
      <c r="H12" s="483" t="s">
        <v>497</v>
      </c>
      <c r="I12" s="482"/>
      <c r="J12" s="483" t="s">
        <v>497</v>
      </c>
      <c r="K12" s="482"/>
      <c r="L12" s="483" t="s">
        <v>497</v>
      </c>
      <c r="M12" s="482"/>
      <c r="N12" s="483" t="s">
        <v>497</v>
      </c>
      <c r="O12" s="482"/>
    </row>
    <row r="13" ht="20.25" customHeight="1">
      <c r="A13" s="127"/>
      <c r="B13" s="480" t="s">
        <v>506</v>
      </c>
      <c r="C13" s="481"/>
      <c r="D13" s="481"/>
      <c r="E13" s="481"/>
      <c r="F13" s="481"/>
      <c r="G13" s="482"/>
      <c r="H13" s="483" t="s">
        <v>507</v>
      </c>
      <c r="I13" s="482"/>
      <c r="J13" s="483" t="s">
        <v>508</v>
      </c>
      <c r="K13" s="482"/>
      <c r="L13" s="483" t="s">
        <v>508</v>
      </c>
      <c r="M13" s="482"/>
      <c r="N13" s="483" t="s">
        <v>508</v>
      </c>
      <c r="O13" s="482"/>
    </row>
    <row r="14" ht="20.25" customHeight="1">
      <c r="A14" s="127"/>
      <c r="B14" s="480" t="s">
        <v>509</v>
      </c>
      <c r="C14" s="481"/>
      <c r="D14" s="481"/>
      <c r="E14" s="481"/>
      <c r="F14" s="481"/>
      <c r="G14" s="482"/>
      <c r="H14" s="483" t="s">
        <v>507</v>
      </c>
      <c r="I14" s="482"/>
      <c r="J14" s="483" t="s">
        <v>508</v>
      </c>
      <c r="K14" s="482"/>
      <c r="L14" s="483" t="s">
        <v>508</v>
      </c>
      <c r="M14" s="482"/>
      <c r="N14" s="483" t="s">
        <v>508</v>
      </c>
      <c r="O14" s="482"/>
    </row>
    <row r="15" ht="20.25" customHeight="1">
      <c r="A15" s="127"/>
      <c r="B15" s="480" t="s">
        <v>510</v>
      </c>
      <c r="C15" s="481"/>
      <c r="D15" s="481"/>
      <c r="E15" s="481"/>
      <c r="F15" s="481"/>
      <c r="G15" s="482"/>
      <c r="H15" s="483" t="s">
        <v>507</v>
      </c>
      <c r="I15" s="482"/>
      <c r="J15" s="483" t="s">
        <v>508</v>
      </c>
      <c r="K15" s="482"/>
      <c r="L15" s="483" t="s">
        <v>508</v>
      </c>
      <c r="M15" s="482"/>
      <c r="N15" s="483" t="s">
        <v>508</v>
      </c>
      <c r="O15" s="482"/>
    </row>
    <row r="16" ht="20.25" customHeight="1">
      <c r="A16" s="127"/>
      <c r="B16" s="480" t="s">
        <v>511</v>
      </c>
      <c r="C16" s="481"/>
      <c r="D16" s="481"/>
      <c r="E16" s="481"/>
      <c r="F16" s="481"/>
      <c r="G16" s="482"/>
      <c r="H16" s="483" t="s">
        <v>507</v>
      </c>
      <c r="I16" s="482"/>
      <c r="J16" s="483" t="s">
        <v>508</v>
      </c>
      <c r="K16" s="482"/>
      <c r="L16" s="483" t="s">
        <v>508</v>
      </c>
      <c r="M16" s="482"/>
      <c r="N16" s="483" t="s">
        <v>508</v>
      </c>
      <c r="O16" s="482"/>
    </row>
    <row r="17" ht="20.25" customHeight="1">
      <c r="A17" s="127"/>
      <c r="B17" s="480" t="s">
        <v>512</v>
      </c>
      <c r="C17" s="481"/>
      <c r="D17" s="481"/>
      <c r="E17" s="481"/>
      <c r="F17" s="481"/>
      <c r="G17" s="482"/>
      <c r="H17" s="483" t="s">
        <v>513</v>
      </c>
      <c r="I17" s="482"/>
      <c r="J17" s="483" t="s">
        <v>508</v>
      </c>
      <c r="K17" s="482"/>
      <c r="L17" s="483" t="s">
        <v>508</v>
      </c>
      <c r="M17" s="482"/>
      <c r="N17" s="483" t="s">
        <v>508</v>
      </c>
      <c r="O17" s="482"/>
    </row>
    <row r="18" ht="20.25" customHeight="1">
      <c r="A18" s="127"/>
      <c r="B18" s="480" t="s">
        <v>514</v>
      </c>
      <c r="C18" s="481"/>
      <c r="D18" s="481"/>
      <c r="E18" s="481"/>
      <c r="F18" s="481"/>
      <c r="G18" s="482"/>
      <c r="H18" s="483" t="s">
        <v>513</v>
      </c>
      <c r="I18" s="482"/>
      <c r="J18" s="483" t="s">
        <v>508</v>
      </c>
      <c r="K18" s="482"/>
      <c r="L18" s="483" t="s">
        <v>508</v>
      </c>
      <c r="M18" s="482"/>
      <c r="N18" s="483" t="s">
        <v>508</v>
      </c>
      <c r="O18" s="482"/>
    </row>
    <row r="19" ht="20.25" customHeight="1">
      <c r="A19" s="127"/>
      <c r="B19" s="480" t="s">
        <v>515</v>
      </c>
      <c r="C19" s="481"/>
      <c r="D19" s="481"/>
      <c r="E19" s="481"/>
      <c r="F19" s="481"/>
      <c r="G19" s="482"/>
      <c r="H19" s="483" t="s">
        <v>497</v>
      </c>
      <c r="I19" s="482"/>
      <c r="J19" s="483" t="s">
        <v>497</v>
      </c>
      <c r="K19" s="482"/>
      <c r="L19" s="483" t="s">
        <v>497</v>
      </c>
      <c r="M19" s="482"/>
      <c r="N19" s="483" t="s">
        <v>497</v>
      </c>
      <c r="O19" s="482"/>
    </row>
    <row r="20" ht="20.25" customHeight="1">
      <c r="A20" s="127"/>
      <c r="B20" s="480" t="s">
        <v>516</v>
      </c>
      <c r="C20" s="481"/>
      <c r="D20" s="481"/>
      <c r="E20" s="481"/>
      <c r="F20" s="481"/>
      <c r="G20" s="482"/>
      <c r="H20" s="483" t="s">
        <v>507</v>
      </c>
      <c r="I20" s="482"/>
      <c r="J20" s="483" t="s">
        <v>508</v>
      </c>
      <c r="K20" s="482"/>
      <c r="L20" s="483" t="s">
        <v>508</v>
      </c>
      <c r="M20" s="482"/>
      <c r="N20" s="483" t="s">
        <v>508</v>
      </c>
      <c r="O20" s="482"/>
    </row>
    <row r="21" ht="20.25" customHeight="1">
      <c r="A21" s="127"/>
      <c r="B21" s="480" t="s">
        <v>517</v>
      </c>
      <c r="C21" s="481"/>
      <c r="D21" s="481"/>
      <c r="E21" s="481"/>
      <c r="F21" s="481"/>
      <c r="G21" s="482"/>
      <c r="H21" s="483" t="s">
        <v>507</v>
      </c>
      <c r="I21" s="482"/>
      <c r="J21" s="483" t="s">
        <v>508</v>
      </c>
      <c r="K21" s="482"/>
      <c r="L21" s="483" t="s">
        <v>508</v>
      </c>
      <c r="M21" s="482"/>
      <c r="N21" s="483" t="s">
        <v>508</v>
      </c>
      <c r="O21" s="482"/>
    </row>
    <row r="22" ht="20.25" customHeight="1">
      <c r="A22" s="127"/>
      <c r="B22" s="480" t="s">
        <v>518</v>
      </c>
      <c r="C22" s="481"/>
      <c r="D22" s="481"/>
      <c r="E22" s="481"/>
      <c r="F22" s="481"/>
      <c r="G22" s="482"/>
      <c r="H22" s="483" t="s">
        <v>507</v>
      </c>
      <c r="I22" s="482"/>
      <c r="J22" s="483" t="s">
        <v>508</v>
      </c>
      <c r="K22" s="482"/>
      <c r="L22" s="483" t="s">
        <v>508</v>
      </c>
      <c r="M22" s="482"/>
      <c r="N22" s="483" t="s">
        <v>508</v>
      </c>
      <c r="O22" s="482"/>
    </row>
    <row r="23" ht="20.25" customHeight="1">
      <c r="A23" s="127"/>
      <c r="B23" s="480" t="s">
        <v>519</v>
      </c>
      <c r="C23" s="481"/>
      <c r="D23" s="481"/>
      <c r="E23" s="481"/>
      <c r="F23" s="481"/>
      <c r="G23" s="482"/>
      <c r="H23" s="484" t="s">
        <v>520</v>
      </c>
      <c r="I23" s="482"/>
      <c r="J23" s="483" t="s">
        <v>502</v>
      </c>
      <c r="K23" s="482"/>
      <c r="L23" s="484" t="s">
        <v>521</v>
      </c>
      <c r="M23" s="482"/>
      <c r="N23" s="484" t="s">
        <v>522</v>
      </c>
      <c r="O23" s="482"/>
    </row>
    <row r="24" ht="20.25" customHeight="1">
      <c r="A24" s="127"/>
      <c r="B24" s="480" t="s">
        <v>523</v>
      </c>
      <c r="C24" s="481"/>
      <c r="D24" s="481"/>
      <c r="E24" s="481"/>
      <c r="F24" s="481"/>
      <c r="G24" s="482"/>
      <c r="H24" s="483" t="s">
        <v>507</v>
      </c>
      <c r="I24" s="482"/>
      <c r="J24" s="483" t="s">
        <v>508</v>
      </c>
      <c r="K24" s="482"/>
      <c r="L24" s="483" t="s">
        <v>508</v>
      </c>
      <c r="M24" s="482"/>
      <c r="N24" s="483" t="s">
        <v>508</v>
      </c>
      <c r="O24" s="482"/>
    </row>
    <row r="25" ht="20.25" customHeight="1">
      <c r="A25" s="127"/>
      <c r="B25" s="480" t="s">
        <v>524</v>
      </c>
      <c r="C25" s="481"/>
      <c r="D25" s="481"/>
      <c r="E25" s="481"/>
      <c r="F25" s="481"/>
      <c r="G25" s="482"/>
      <c r="H25" s="483" t="s">
        <v>507</v>
      </c>
      <c r="I25" s="482"/>
      <c r="J25" s="483" t="s">
        <v>508</v>
      </c>
      <c r="K25" s="482"/>
      <c r="L25" s="483" t="s">
        <v>508</v>
      </c>
      <c r="M25" s="482"/>
      <c r="N25" s="483" t="s">
        <v>508</v>
      </c>
      <c r="O25" s="482"/>
    </row>
    <row r="26" ht="20.25" customHeight="1">
      <c r="A26" s="127"/>
      <c r="B26" s="480" t="s">
        <v>525</v>
      </c>
      <c r="C26" s="481"/>
      <c r="D26" s="481"/>
      <c r="E26" s="481"/>
      <c r="F26" s="481"/>
      <c r="G26" s="482"/>
      <c r="H26" s="483" t="s">
        <v>513</v>
      </c>
      <c r="I26" s="482"/>
      <c r="J26" s="483" t="s">
        <v>508</v>
      </c>
      <c r="K26" s="482"/>
      <c r="L26" s="483" t="s">
        <v>508</v>
      </c>
      <c r="M26" s="482"/>
      <c r="N26" s="483" t="s">
        <v>508</v>
      </c>
      <c r="O26" s="482"/>
    </row>
    <row r="27" ht="32.25" customHeight="1">
      <c r="A27" s="127"/>
      <c r="B27" s="485" t="s">
        <v>526</v>
      </c>
      <c r="C27" s="481"/>
      <c r="D27" s="481"/>
      <c r="E27" s="481"/>
      <c r="F27" s="481"/>
      <c r="G27" s="482"/>
      <c r="H27" s="483" t="s">
        <v>513</v>
      </c>
      <c r="I27" s="482"/>
      <c r="J27" s="483" t="s">
        <v>508</v>
      </c>
      <c r="K27" s="482"/>
      <c r="L27" s="483" t="s">
        <v>508</v>
      </c>
      <c r="M27" s="482"/>
      <c r="N27" s="483" t="s">
        <v>508</v>
      </c>
      <c r="O27" s="482"/>
    </row>
    <row r="28" ht="29.25" customHeight="1">
      <c r="A28" s="127"/>
      <c r="B28" s="480" t="s">
        <v>527</v>
      </c>
      <c r="C28" s="481"/>
      <c r="D28" s="481"/>
      <c r="E28" s="481"/>
      <c r="F28" s="481"/>
      <c r="G28" s="482"/>
      <c r="H28" s="483" t="s">
        <v>513</v>
      </c>
      <c r="I28" s="482"/>
      <c r="J28" s="483" t="s">
        <v>513</v>
      </c>
      <c r="K28" s="482"/>
      <c r="L28" s="483" t="s">
        <v>508</v>
      </c>
      <c r="M28" s="482"/>
      <c r="N28" s="483" t="s">
        <v>508</v>
      </c>
      <c r="O28" s="482"/>
    </row>
    <row r="29" ht="32.25" customHeight="1">
      <c r="A29" s="127"/>
      <c r="B29" s="486" t="s">
        <v>528</v>
      </c>
      <c r="C29" s="481"/>
      <c r="D29" s="481"/>
      <c r="E29" s="481"/>
      <c r="F29" s="481"/>
      <c r="G29" s="482"/>
      <c r="H29" s="483" t="s">
        <v>513</v>
      </c>
      <c r="I29" s="482"/>
      <c r="J29" s="483" t="s">
        <v>513</v>
      </c>
      <c r="K29" s="482"/>
      <c r="L29" s="483" t="s">
        <v>508</v>
      </c>
      <c r="M29" s="482"/>
      <c r="N29" s="483" t="s">
        <v>508</v>
      </c>
      <c r="O29" s="482"/>
    </row>
    <row r="30" ht="20.25" customHeight="1">
      <c r="A30" s="127"/>
      <c r="B30" s="480" t="s">
        <v>529</v>
      </c>
      <c r="C30" s="481"/>
      <c r="D30" s="481"/>
      <c r="E30" s="481"/>
      <c r="F30" s="481"/>
      <c r="G30" s="482"/>
      <c r="H30" s="483" t="s">
        <v>513</v>
      </c>
      <c r="I30" s="482"/>
      <c r="J30" s="483" t="s">
        <v>513</v>
      </c>
      <c r="K30" s="482"/>
      <c r="L30" s="483">
        <v>1000.0</v>
      </c>
      <c r="M30" s="482"/>
      <c r="N30" s="483">
        <v>2000.0</v>
      </c>
      <c r="O30" s="482"/>
    </row>
    <row r="31" ht="20.25" customHeight="1">
      <c r="A31" s="127"/>
      <c r="B31" s="480" t="s">
        <v>530</v>
      </c>
      <c r="C31" s="481"/>
      <c r="D31" s="481"/>
      <c r="E31" s="481"/>
      <c r="F31" s="481"/>
      <c r="G31" s="482"/>
      <c r="H31" s="483" t="s">
        <v>513</v>
      </c>
      <c r="I31" s="482"/>
      <c r="J31" s="483" t="s">
        <v>513</v>
      </c>
      <c r="K31" s="482"/>
      <c r="L31" s="483" t="s">
        <v>508</v>
      </c>
      <c r="M31" s="482"/>
      <c r="N31" s="483" t="s">
        <v>508</v>
      </c>
      <c r="O31" s="482"/>
    </row>
    <row r="32" ht="20.25" customHeight="1">
      <c r="A32" s="127"/>
      <c r="B32" s="480" t="s">
        <v>531</v>
      </c>
      <c r="C32" s="481"/>
      <c r="D32" s="481"/>
      <c r="E32" s="481"/>
      <c r="F32" s="481"/>
      <c r="G32" s="482"/>
      <c r="H32" s="483" t="s">
        <v>513</v>
      </c>
      <c r="I32" s="482"/>
      <c r="J32" s="483" t="s">
        <v>513</v>
      </c>
      <c r="K32" s="482"/>
      <c r="L32" s="483" t="s">
        <v>508</v>
      </c>
      <c r="M32" s="482"/>
      <c r="N32" s="483" t="s">
        <v>508</v>
      </c>
      <c r="O32" s="482"/>
    </row>
    <row r="33" ht="20.25" customHeight="1">
      <c r="A33" s="127"/>
      <c r="B33" s="480" t="s">
        <v>532</v>
      </c>
      <c r="C33" s="481"/>
      <c r="D33" s="481"/>
      <c r="E33" s="481"/>
      <c r="F33" s="481"/>
      <c r="G33" s="482"/>
      <c r="H33" s="483" t="s">
        <v>513</v>
      </c>
      <c r="I33" s="482"/>
      <c r="J33" s="483" t="s">
        <v>508</v>
      </c>
      <c r="K33" s="482"/>
      <c r="L33" s="483" t="s">
        <v>508</v>
      </c>
      <c r="M33" s="482"/>
      <c r="N33" s="483" t="s">
        <v>508</v>
      </c>
      <c r="O33" s="482"/>
    </row>
    <row r="34" ht="20.25" customHeight="1">
      <c r="A34" s="127"/>
      <c r="B34" s="480" t="s">
        <v>533</v>
      </c>
      <c r="C34" s="481"/>
      <c r="D34" s="481"/>
      <c r="E34" s="481"/>
      <c r="F34" s="481"/>
      <c r="G34" s="482"/>
      <c r="H34" s="483" t="s">
        <v>513</v>
      </c>
      <c r="I34" s="482"/>
      <c r="J34" s="483" t="s">
        <v>508</v>
      </c>
      <c r="K34" s="482"/>
      <c r="L34" s="483" t="s">
        <v>508</v>
      </c>
      <c r="M34" s="482"/>
      <c r="N34" s="483" t="s">
        <v>508</v>
      </c>
      <c r="O34" s="482"/>
    </row>
    <row r="35" ht="20.25" customHeight="1">
      <c r="A35" s="127"/>
      <c r="B35" s="480" t="s">
        <v>534</v>
      </c>
      <c r="C35" s="481"/>
      <c r="D35" s="481"/>
      <c r="E35" s="481"/>
      <c r="F35" s="481"/>
      <c r="G35" s="482"/>
      <c r="H35" s="483" t="s">
        <v>513</v>
      </c>
      <c r="I35" s="482"/>
      <c r="J35" s="483" t="s">
        <v>513</v>
      </c>
      <c r="K35" s="482"/>
      <c r="L35" s="483" t="s">
        <v>508</v>
      </c>
      <c r="M35" s="482"/>
      <c r="N35" s="483" t="s">
        <v>508</v>
      </c>
      <c r="O35" s="482"/>
    </row>
    <row r="36" ht="20.25" customHeight="1">
      <c r="A36" s="127"/>
      <c r="B36" s="480" t="s">
        <v>535</v>
      </c>
      <c r="C36" s="481"/>
      <c r="D36" s="481"/>
      <c r="E36" s="481"/>
      <c r="F36" s="481"/>
      <c r="G36" s="482"/>
      <c r="H36" s="483" t="s">
        <v>513</v>
      </c>
      <c r="I36" s="482"/>
      <c r="J36" s="483" t="s">
        <v>513</v>
      </c>
      <c r="K36" s="482"/>
      <c r="L36" s="483" t="s">
        <v>508</v>
      </c>
      <c r="M36" s="482"/>
      <c r="N36" s="483" t="s">
        <v>508</v>
      </c>
      <c r="O36" s="482"/>
    </row>
    <row r="37" ht="20.25" customHeight="1">
      <c r="A37" s="127"/>
      <c r="B37" s="480" t="s">
        <v>536</v>
      </c>
      <c r="C37" s="481"/>
      <c r="D37" s="481"/>
      <c r="E37" s="481"/>
      <c r="F37" s="481"/>
      <c r="G37" s="482"/>
      <c r="H37" s="483" t="s">
        <v>513</v>
      </c>
      <c r="I37" s="482"/>
      <c r="J37" s="483" t="s">
        <v>513</v>
      </c>
      <c r="K37" s="482"/>
      <c r="L37" s="483" t="s">
        <v>508</v>
      </c>
      <c r="M37" s="482"/>
      <c r="N37" s="483" t="s">
        <v>508</v>
      </c>
      <c r="O37" s="482"/>
    </row>
    <row r="38" ht="20.25" customHeight="1">
      <c r="A38" s="127"/>
      <c r="B38" s="480" t="s">
        <v>537</v>
      </c>
      <c r="C38" s="481"/>
      <c r="D38" s="481"/>
      <c r="E38" s="481"/>
      <c r="F38" s="481"/>
      <c r="G38" s="482"/>
      <c r="H38" s="483" t="s">
        <v>513</v>
      </c>
      <c r="I38" s="482"/>
      <c r="J38" s="483" t="s">
        <v>513</v>
      </c>
      <c r="K38" s="482"/>
      <c r="L38" s="483" t="s">
        <v>513</v>
      </c>
      <c r="M38" s="482"/>
      <c r="N38" s="483" t="s">
        <v>508</v>
      </c>
      <c r="O38" s="482"/>
    </row>
    <row r="39" ht="20.25" customHeight="1">
      <c r="A39" s="127"/>
      <c r="B39" s="480" t="s">
        <v>538</v>
      </c>
      <c r="C39" s="481"/>
      <c r="D39" s="481"/>
      <c r="E39" s="481"/>
      <c r="F39" s="481"/>
      <c r="G39" s="482"/>
      <c r="H39" s="483" t="s">
        <v>513</v>
      </c>
      <c r="I39" s="482"/>
      <c r="J39" s="483" t="s">
        <v>513</v>
      </c>
      <c r="K39" s="482"/>
      <c r="L39" s="483" t="s">
        <v>513</v>
      </c>
      <c r="M39" s="482"/>
      <c r="N39" s="483" t="s">
        <v>508</v>
      </c>
      <c r="O39" s="482"/>
    </row>
    <row r="40" ht="20.25" customHeight="1">
      <c r="A40" s="127"/>
      <c r="B40" s="480" t="s">
        <v>539</v>
      </c>
      <c r="C40" s="481"/>
      <c r="D40" s="481"/>
      <c r="E40" s="481"/>
      <c r="F40" s="481"/>
      <c r="G40" s="482"/>
      <c r="H40" s="483" t="s">
        <v>513</v>
      </c>
      <c r="I40" s="482"/>
      <c r="J40" s="483" t="s">
        <v>513</v>
      </c>
      <c r="K40" s="482"/>
      <c r="L40" s="483" t="s">
        <v>513</v>
      </c>
      <c r="M40" s="482"/>
      <c r="N40" s="483" t="s">
        <v>508</v>
      </c>
      <c r="O40" s="482"/>
    </row>
    <row r="41" ht="20.25" customHeight="1">
      <c r="A41" s="127"/>
      <c r="B41" s="480" t="s">
        <v>540</v>
      </c>
      <c r="C41" s="481"/>
      <c r="D41" s="481"/>
      <c r="E41" s="481"/>
      <c r="F41" s="481"/>
      <c r="G41" s="482"/>
      <c r="H41" s="483" t="s">
        <v>513</v>
      </c>
      <c r="I41" s="482"/>
      <c r="J41" s="483" t="s">
        <v>513</v>
      </c>
      <c r="K41" s="482"/>
      <c r="L41" s="483" t="s">
        <v>513</v>
      </c>
      <c r="M41" s="482"/>
      <c r="N41" s="483" t="s">
        <v>508</v>
      </c>
      <c r="O41" s="482"/>
    </row>
    <row r="42" ht="20.25" customHeight="1">
      <c r="A42" s="127"/>
      <c r="B42" s="480" t="s">
        <v>541</v>
      </c>
      <c r="C42" s="481"/>
      <c r="D42" s="481"/>
      <c r="E42" s="481"/>
      <c r="F42" s="481"/>
      <c r="G42" s="482"/>
      <c r="H42" s="483" t="s">
        <v>513</v>
      </c>
      <c r="I42" s="482"/>
      <c r="J42" s="483" t="s">
        <v>513</v>
      </c>
      <c r="K42" s="482"/>
      <c r="L42" s="483" t="s">
        <v>513</v>
      </c>
      <c r="M42" s="482"/>
      <c r="N42" s="483" t="s">
        <v>508</v>
      </c>
      <c r="O42" s="482"/>
    </row>
    <row r="43" ht="20.25" customHeight="1">
      <c r="A43" s="127"/>
      <c r="B43" s="480" t="s">
        <v>542</v>
      </c>
      <c r="C43" s="481"/>
      <c r="D43" s="481"/>
      <c r="E43" s="481"/>
      <c r="F43" s="481"/>
      <c r="G43" s="482"/>
      <c r="H43" s="483" t="s">
        <v>513</v>
      </c>
      <c r="I43" s="482"/>
      <c r="J43" s="483" t="s">
        <v>513</v>
      </c>
      <c r="K43" s="482"/>
      <c r="L43" s="483" t="s">
        <v>513</v>
      </c>
      <c r="M43" s="482"/>
      <c r="N43" s="483" t="s">
        <v>508</v>
      </c>
      <c r="O43" s="482"/>
    </row>
    <row r="44" ht="20.25" customHeight="1">
      <c r="A44" s="127"/>
      <c r="B44" s="480" t="s">
        <v>543</v>
      </c>
      <c r="C44" s="481"/>
      <c r="D44" s="481"/>
      <c r="E44" s="481"/>
      <c r="F44" s="481"/>
      <c r="G44" s="482"/>
      <c r="H44" s="483" t="s">
        <v>513</v>
      </c>
      <c r="I44" s="482"/>
      <c r="J44" s="483" t="s">
        <v>513</v>
      </c>
      <c r="K44" s="482"/>
      <c r="L44" s="487" t="s">
        <v>513</v>
      </c>
      <c r="M44" s="488"/>
      <c r="N44" s="483" t="s">
        <v>508</v>
      </c>
      <c r="O44" s="482"/>
    </row>
    <row r="45" ht="21.75" customHeight="1">
      <c r="A45" s="127"/>
      <c r="B45" s="489"/>
      <c r="H45" s="490">
        <v>1000.0</v>
      </c>
      <c r="I45" s="19"/>
      <c r="J45" s="490">
        <v>3500.0</v>
      </c>
      <c r="K45" s="19"/>
      <c r="L45" s="490">
        <v>4500.0</v>
      </c>
      <c r="M45" s="19"/>
      <c r="N45" s="490">
        <v>7500.0</v>
      </c>
      <c r="O45" s="19"/>
    </row>
    <row r="46" ht="12.75" customHeight="1">
      <c r="A46" s="127"/>
      <c r="B46" s="491"/>
      <c r="C46" s="491"/>
      <c r="D46" s="491"/>
      <c r="E46" s="491"/>
      <c r="F46" s="491"/>
      <c r="G46" s="491"/>
      <c r="H46" s="491"/>
      <c r="I46" s="491"/>
      <c r="J46" s="491"/>
      <c r="K46" s="491"/>
      <c r="L46" s="491"/>
      <c r="M46" s="491"/>
      <c r="N46" s="491"/>
      <c r="O46" s="491"/>
      <c r="P46" s="492"/>
      <c r="Q46" s="492"/>
    </row>
    <row r="47" ht="12.0" customHeight="1">
      <c r="A47" s="127"/>
      <c r="B47" s="491" t="s">
        <v>544</v>
      </c>
      <c r="P47" s="492"/>
      <c r="Q47" s="492"/>
    </row>
    <row r="48" ht="12.75" customHeight="1">
      <c r="A48" s="127"/>
      <c r="B48" s="127"/>
      <c r="C48" s="127"/>
      <c r="E48" s="493"/>
      <c r="Q48" s="492"/>
    </row>
    <row r="49" ht="10.5" customHeight="1">
      <c r="A49" s="494"/>
      <c r="B49" s="495"/>
      <c r="C49" s="495"/>
      <c r="D49" s="495" t="s">
        <v>545</v>
      </c>
      <c r="I49" s="472"/>
      <c r="J49" s="472"/>
      <c r="K49" s="472"/>
      <c r="L49" s="472"/>
      <c r="M49" s="472"/>
      <c r="N49" s="472"/>
      <c r="O49" s="472"/>
      <c r="P49" s="496"/>
    </row>
    <row r="50" ht="19.5" customHeight="1">
      <c r="A50" s="494"/>
      <c r="B50" s="495"/>
      <c r="C50" s="495"/>
      <c r="I50" s="497" t="s">
        <v>56</v>
      </c>
      <c r="L50" s="497" t="s">
        <v>320</v>
      </c>
      <c r="O50" s="497" t="s">
        <v>58</v>
      </c>
    </row>
    <row r="51" ht="13.5" customHeight="1">
      <c r="A51" s="494"/>
      <c r="B51" s="495"/>
      <c r="C51" s="495"/>
      <c r="I51" s="495"/>
      <c r="J51" s="374"/>
      <c r="N51" s="374"/>
      <c r="P51" s="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07">
    <mergeCell ref="B43:G43"/>
    <mergeCell ref="H43:I43"/>
    <mergeCell ref="J43:K43"/>
    <mergeCell ref="L43:M43"/>
    <mergeCell ref="N43:O43"/>
    <mergeCell ref="H44:I44"/>
    <mergeCell ref="N44:O44"/>
    <mergeCell ref="B44:G44"/>
    <mergeCell ref="B45:G45"/>
    <mergeCell ref="H45:I45"/>
    <mergeCell ref="J45:K45"/>
    <mergeCell ref="L45:M45"/>
    <mergeCell ref="N45:O45"/>
    <mergeCell ref="B47:O47"/>
    <mergeCell ref="J40:K40"/>
    <mergeCell ref="L40:M40"/>
    <mergeCell ref="B39:G39"/>
    <mergeCell ref="H39:I39"/>
    <mergeCell ref="J39:K39"/>
    <mergeCell ref="L39:M39"/>
    <mergeCell ref="N39:O39"/>
    <mergeCell ref="H40:I40"/>
    <mergeCell ref="N40:O40"/>
    <mergeCell ref="H42:I42"/>
    <mergeCell ref="J42:K42"/>
    <mergeCell ref="L42:M42"/>
    <mergeCell ref="N42:O42"/>
    <mergeCell ref="B40:G40"/>
    <mergeCell ref="B41:G41"/>
    <mergeCell ref="H41:I41"/>
    <mergeCell ref="J41:K41"/>
    <mergeCell ref="L41:M41"/>
    <mergeCell ref="N41:O41"/>
    <mergeCell ref="B42:G42"/>
    <mergeCell ref="J44:K44"/>
    <mergeCell ref="L44:M44"/>
    <mergeCell ref="E48:P48"/>
    <mergeCell ref="D49:H51"/>
    <mergeCell ref="I50:K50"/>
    <mergeCell ref="L50:N50"/>
    <mergeCell ref="O50:P50"/>
    <mergeCell ref="J51:M51"/>
    <mergeCell ref="N51:O51"/>
    <mergeCell ref="L7:M7"/>
    <mergeCell ref="N7:O7"/>
    <mergeCell ref="K2:O2"/>
    <mergeCell ref="K3:O4"/>
    <mergeCell ref="O5:P5"/>
    <mergeCell ref="C6:O6"/>
    <mergeCell ref="B7:G7"/>
    <mergeCell ref="H7:I7"/>
    <mergeCell ref="J7:K7"/>
    <mergeCell ref="J9:K9"/>
    <mergeCell ref="L9:M9"/>
    <mergeCell ref="B8:G8"/>
    <mergeCell ref="H8:I8"/>
    <mergeCell ref="J8:K8"/>
    <mergeCell ref="L8:M8"/>
    <mergeCell ref="N8:O8"/>
    <mergeCell ref="H9:I9"/>
    <mergeCell ref="N9:O9"/>
    <mergeCell ref="H11:I11"/>
    <mergeCell ref="J11:K11"/>
    <mergeCell ref="L11:M11"/>
    <mergeCell ref="N11:O11"/>
    <mergeCell ref="B9:G9"/>
    <mergeCell ref="B10:G10"/>
    <mergeCell ref="H10:I10"/>
    <mergeCell ref="J10:K10"/>
    <mergeCell ref="L10:M10"/>
    <mergeCell ref="N10:O10"/>
    <mergeCell ref="B11:G11"/>
    <mergeCell ref="B16:G16"/>
    <mergeCell ref="H16:I16"/>
    <mergeCell ref="J16:K16"/>
    <mergeCell ref="L16:M16"/>
    <mergeCell ref="N16:O16"/>
    <mergeCell ref="H17:I17"/>
    <mergeCell ref="N17:O17"/>
    <mergeCell ref="L19:M19"/>
    <mergeCell ref="N19:O19"/>
    <mergeCell ref="B17:G17"/>
    <mergeCell ref="B18:G18"/>
    <mergeCell ref="H18:I18"/>
    <mergeCell ref="J18:K18"/>
    <mergeCell ref="L18:M18"/>
    <mergeCell ref="N18:O18"/>
    <mergeCell ref="B19:G19"/>
    <mergeCell ref="J13:K13"/>
    <mergeCell ref="L13:M13"/>
    <mergeCell ref="B12:G12"/>
    <mergeCell ref="H12:I12"/>
    <mergeCell ref="J12:K12"/>
    <mergeCell ref="L12:M12"/>
    <mergeCell ref="N12:O12"/>
    <mergeCell ref="H13:I13"/>
    <mergeCell ref="N13:O13"/>
    <mergeCell ref="H15:I15"/>
    <mergeCell ref="J15:K15"/>
    <mergeCell ref="L15:M15"/>
    <mergeCell ref="N15:O15"/>
    <mergeCell ref="B13:G13"/>
    <mergeCell ref="B14:G14"/>
    <mergeCell ref="H14:I14"/>
    <mergeCell ref="J14:K14"/>
    <mergeCell ref="L14:M14"/>
    <mergeCell ref="N14:O14"/>
    <mergeCell ref="B15:G15"/>
    <mergeCell ref="J17:K17"/>
    <mergeCell ref="L17:M17"/>
    <mergeCell ref="H19:I19"/>
    <mergeCell ref="J19:K19"/>
    <mergeCell ref="B20:G20"/>
    <mergeCell ref="H20:I20"/>
    <mergeCell ref="J20:K20"/>
    <mergeCell ref="L20:M20"/>
    <mergeCell ref="N20:O20"/>
    <mergeCell ref="B25:G25"/>
    <mergeCell ref="H25:I25"/>
    <mergeCell ref="J25:K25"/>
    <mergeCell ref="L25:M25"/>
    <mergeCell ref="N25:O25"/>
    <mergeCell ref="H26:I26"/>
    <mergeCell ref="N26:O26"/>
    <mergeCell ref="L28:M28"/>
    <mergeCell ref="N28:O28"/>
    <mergeCell ref="B26:G26"/>
    <mergeCell ref="B27:G27"/>
    <mergeCell ref="H27:I27"/>
    <mergeCell ref="J27:K27"/>
    <mergeCell ref="L27:M27"/>
    <mergeCell ref="N27:O27"/>
    <mergeCell ref="B28:G28"/>
    <mergeCell ref="J22:K22"/>
    <mergeCell ref="L22:M22"/>
    <mergeCell ref="B21:G21"/>
    <mergeCell ref="H21:I21"/>
    <mergeCell ref="J21:K21"/>
    <mergeCell ref="L21:M21"/>
    <mergeCell ref="N21:O21"/>
    <mergeCell ref="H22:I22"/>
    <mergeCell ref="N22:O22"/>
    <mergeCell ref="H24:I24"/>
    <mergeCell ref="J24:K24"/>
    <mergeCell ref="L24:M24"/>
    <mergeCell ref="N24:O24"/>
    <mergeCell ref="B22:G22"/>
    <mergeCell ref="B23:G23"/>
    <mergeCell ref="H23:I23"/>
    <mergeCell ref="J23:K23"/>
    <mergeCell ref="L23:M23"/>
    <mergeCell ref="N23:O23"/>
    <mergeCell ref="B24:G24"/>
    <mergeCell ref="J26:K26"/>
    <mergeCell ref="L26:M26"/>
    <mergeCell ref="H28:I28"/>
    <mergeCell ref="J28:K28"/>
    <mergeCell ref="B29:G29"/>
    <mergeCell ref="H29:I29"/>
    <mergeCell ref="J29:K29"/>
    <mergeCell ref="L29:M29"/>
    <mergeCell ref="N29:O29"/>
    <mergeCell ref="B34:G34"/>
    <mergeCell ref="H34:I34"/>
    <mergeCell ref="J34:K34"/>
    <mergeCell ref="L34:M34"/>
    <mergeCell ref="N34:O34"/>
    <mergeCell ref="H35:I35"/>
    <mergeCell ref="N35:O35"/>
    <mergeCell ref="L37:M37"/>
    <mergeCell ref="N37:O37"/>
    <mergeCell ref="B35:G35"/>
    <mergeCell ref="B36:G36"/>
    <mergeCell ref="H36:I36"/>
    <mergeCell ref="J36:K36"/>
    <mergeCell ref="L36:M36"/>
    <mergeCell ref="N36:O36"/>
    <mergeCell ref="B37:G37"/>
    <mergeCell ref="J31:K31"/>
    <mergeCell ref="L31:M31"/>
    <mergeCell ref="B30:G30"/>
    <mergeCell ref="H30:I30"/>
    <mergeCell ref="J30:K30"/>
    <mergeCell ref="L30:M30"/>
    <mergeCell ref="N30:O30"/>
    <mergeCell ref="H31:I31"/>
    <mergeCell ref="N31:O31"/>
    <mergeCell ref="H33:I33"/>
    <mergeCell ref="J33:K33"/>
    <mergeCell ref="L33:M33"/>
    <mergeCell ref="N33:O33"/>
    <mergeCell ref="B31:G31"/>
    <mergeCell ref="B32:G32"/>
    <mergeCell ref="H32:I32"/>
    <mergeCell ref="J32:K32"/>
    <mergeCell ref="L32:M32"/>
    <mergeCell ref="N32:O32"/>
    <mergeCell ref="B33:G33"/>
    <mergeCell ref="J35:K35"/>
    <mergeCell ref="L35:M35"/>
    <mergeCell ref="H37:I37"/>
    <mergeCell ref="J37:K37"/>
    <mergeCell ref="B38:G38"/>
    <mergeCell ref="H38:I38"/>
    <mergeCell ref="J38:K38"/>
    <mergeCell ref="L38:M38"/>
    <mergeCell ref="N38:O38"/>
  </mergeCells>
  <printOptions gridLines="1" horizontalCentered="1"/>
  <pageMargins bottom="0.0" footer="0.0" header="0.0" left="0.0" right="0.0" top="0.0"/>
  <pageSetup fitToHeight="0" paperSize="5" cellComments="atEnd" orientation="portrait" pageOrder="overThenDown"/>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13" width="9.5"/>
    <col customWidth="1" min="14" max="14" width="10.13"/>
    <col customWidth="1" min="15" max="15" width="8.63"/>
    <col customWidth="1" min="16" max="16" width="9.88"/>
    <col customWidth="1" min="17" max="17" width="2.88"/>
  </cols>
  <sheetData>
    <row r="1" ht="11.25" customHeight="1">
      <c r="A1" s="471"/>
      <c r="B1" s="471"/>
      <c r="C1" s="471"/>
      <c r="D1" s="471"/>
      <c r="E1" s="471"/>
      <c r="F1" s="471"/>
      <c r="G1" s="471"/>
      <c r="H1" s="471"/>
      <c r="I1" s="471"/>
      <c r="J1" s="471"/>
      <c r="K1" s="471"/>
      <c r="L1" s="471"/>
      <c r="M1" s="471"/>
      <c r="N1" s="471"/>
      <c r="O1" s="471"/>
      <c r="P1" s="472"/>
      <c r="Q1" s="472"/>
    </row>
    <row r="2" ht="15.75" customHeight="1">
      <c r="A2" s="471"/>
      <c r="B2" s="471"/>
      <c r="C2" s="471"/>
      <c r="D2" s="471"/>
      <c r="E2" s="471"/>
      <c r="F2" s="471"/>
      <c r="G2" s="471"/>
      <c r="H2" s="471"/>
      <c r="I2" s="471"/>
      <c r="J2" s="471"/>
      <c r="K2" s="471"/>
      <c r="L2" s="471"/>
      <c r="M2" s="471"/>
      <c r="N2" s="230" t="str">
        <f>'Copy of HOJA RESÚMEN 2026'!K2</f>
        <v>Cliente:</v>
      </c>
      <c r="P2" s="473"/>
      <c r="Q2" s="473"/>
    </row>
    <row r="3" ht="15.75" customHeight="1">
      <c r="A3" s="471"/>
      <c r="B3" s="471"/>
      <c r="C3" s="471"/>
      <c r="D3" s="471"/>
      <c r="E3" s="471"/>
      <c r="F3" s="471"/>
      <c r="G3" s="471"/>
      <c r="H3" s="471"/>
      <c r="I3" s="471"/>
      <c r="J3" s="471"/>
      <c r="K3" s="471"/>
      <c r="L3" s="474" t="str">
        <f>'Copy of HOJA RESÚMEN 2026'!K3</f>
        <v>irving lópez</v>
      </c>
      <c r="P3" s="473"/>
      <c r="Q3" s="473"/>
    </row>
    <row r="4" ht="15.75" customHeight="1">
      <c r="A4" s="471"/>
      <c r="B4" s="471"/>
      <c r="C4" s="471"/>
      <c r="D4" s="475"/>
      <c r="E4" s="471"/>
      <c r="F4" s="471"/>
      <c r="G4" s="471"/>
      <c r="H4" s="471"/>
      <c r="I4" s="471"/>
      <c r="J4" s="471"/>
      <c r="K4" s="471"/>
      <c r="P4" s="473"/>
      <c r="Q4" s="473"/>
    </row>
    <row r="5" ht="15.75" customHeight="1">
      <c r="A5" s="471"/>
      <c r="B5" s="471"/>
      <c r="C5" s="471"/>
      <c r="D5" s="471"/>
      <c r="E5" s="471"/>
      <c r="F5" s="471"/>
      <c r="G5" s="471"/>
      <c r="H5" s="471"/>
      <c r="I5" s="264" t="str">
        <f>'Copy of HOJA RESÚMEN 2026'!F8</f>
        <v>No. Cotización:</v>
      </c>
      <c r="L5" s="498" t="str">
        <f>'Copy of HOJA RESÚMEN 2026'!H8</f>
        <v>E325126IL251</v>
      </c>
      <c r="N5" s="230" t="str">
        <f>'Copy of HOJA RESÚMEN 2026'!O5</f>
        <v>  Fecha: </v>
      </c>
      <c r="O5" s="231">
        <f>'Copy of HOJA RESÚMEN 2026'!P5</f>
        <v>46122</v>
      </c>
      <c r="Q5" s="499"/>
    </row>
    <row r="6" ht="27.0" customHeight="1">
      <c r="A6" s="477"/>
      <c r="B6" s="477"/>
      <c r="C6" s="232" t="s">
        <v>445</v>
      </c>
      <c r="P6" s="477"/>
      <c r="Q6" s="477"/>
    </row>
    <row r="7" ht="60.75" customHeight="1">
      <c r="A7" s="127"/>
      <c r="C7" s="500" t="s">
        <v>546</v>
      </c>
    </row>
    <row r="8" ht="27.0" customHeight="1">
      <c r="A8" s="127"/>
      <c r="C8" s="501" t="s">
        <v>547</v>
      </c>
    </row>
    <row r="9" ht="48.75" customHeight="1">
      <c r="A9" s="127"/>
    </row>
    <row r="10" ht="30.0" customHeight="1">
      <c r="A10" s="127"/>
      <c r="C10" s="502" t="s">
        <v>499</v>
      </c>
      <c r="D10" s="502"/>
      <c r="E10" s="502"/>
      <c r="F10" s="502"/>
      <c r="G10" s="502"/>
      <c r="H10" s="502"/>
      <c r="I10" s="502"/>
      <c r="J10" s="502"/>
      <c r="K10" s="502"/>
      <c r="L10" s="502"/>
      <c r="M10" s="502"/>
      <c r="N10" s="274" t="s">
        <v>148</v>
      </c>
    </row>
    <row r="11" ht="30.0" customHeight="1">
      <c r="A11" s="127"/>
      <c r="C11" s="503" t="s">
        <v>500</v>
      </c>
      <c r="D11" s="503"/>
      <c r="E11" s="503"/>
      <c r="F11" s="503"/>
      <c r="G11" s="503"/>
      <c r="H11" s="503"/>
      <c r="I11" s="503"/>
      <c r="J11" s="503"/>
      <c r="K11" s="503"/>
      <c r="L11" s="503"/>
      <c r="M11" s="503"/>
      <c r="N11" s="504" t="s">
        <v>548</v>
      </c>
    </row>
    <row r="12" ht="30.0" customHeight="1">
      <c r="A12" s="127"/>
      <c r="C12" s="503" t="s">
        <v>505</v>
      </c>
      <c r="D12" s="503"/>
      <c r="E12" s="503"/>
      <c r="F12" s="503"/>
      <c r="G12" s="503"/>
      <c r="H12" s="503"/>
      <c r="I12" s="503"/>
      <c r="J12" s="503"/>
      <c r="K12" s="503"/>
      <c r="L12" s="503"/>
      <c r="M12" s="503"/>
      <c r="N12" s="487" t="s">
        <v>497</v>
      </c>
    </row>
    <row r="13" ht="30.0" customHeight="1">
      <c r="A13" s="127"/>
      <c r="C13" s="503" t="s">
        <v>506</v>
      </c>
      <c r="D13" s="503"/>
      <c r="E13" s="503"/>
      <c r="F13" s="503"/>
      <c r="G13" s="503"/>
      <c r="H13" s="503"/>
      <c r="I13" s="503"/>
      <c r="J13" s="503"/>
      <c r="K13" s="503"/>
      <c r="L13" s="503"/>
      <c r="M13" s="503"/>
      <c r="N13" s="274" t="s">
        <v>148</v>
      </c>
    </row>
    <row r="14" ht="30.0" customHeight="1">
      <c r="A14" s="127"/>
      <c r="C14" s="503" t="s">
        <v>510</v>
      </c>
      <c r="D14" s="503"/>
      <c r="E14" s="503"/>
      <c r="F14" s="503"/>
      <c r="G14" s="503"/>
      <c r="H14" s="503"/>
      <c r="I14" s="503"/>
      <c r="J14" s="503"/>
      <c r="K14" s="503"/>
      <c r="L14" s="503"/>
      <c r="M14" s="503"/>
      <c r="N14" s="274" t="s">
        <v>148</v>
      </c>
    </row>
    <row r="15" ht="30.0" customHeight="1">
      <c r="A15" s="127"/>
      <c r="C15" s="503" t="s">
        <v>511</v>
      </c>
      <c r="D15" s="503"/>
      <c r="E15" s="503"/>
      <c r="F15" s="503"/>
      <c r="G15" s="503"/>
      <c r="H15" s="503"/>
      <c r="I15" s="503"/>
      <c r="J15" s="503"/>
      <c r="K15" s="503"/>
      <c r="L15" s="503"/>
      <c r="M15" s="503"/>
      <c r="N15" s="274" t="s">
        <v>148</v>
      </c>
    </row>
    <row r="16" ht="30.0" customHeight="1">
      <c r="A16" s="127"/>
      <c r="C16" s="503" t="s">
        <v>515</v>
      </c>
      <c r="D16" s="503"/>
      <c r="E16" s="503"/>
      <c r="F16" s="503"/>
      <c r="G16" s="503"/>
      <c r="H16" s="503"/>
      <c r="I16" s="503"/>
      <c r="J16" s="503"/>
      <c r="K16" s="503"/>
      <c r="L16" s="503"/>
      <c r="M16" s="503"/>
      <c r="N16" s="487" t="s">
        <v>497</v>
      </c>
    </row>
    <row r="17" ht="30.0" customHeight="1">
      <c r="A17" s="127"/>
      <c r="C17" s="503" t="s">
        <v>519</v>
      </c>
      <c r="D17" s="503"/>
      <c r="E17" s="503"/>
      <c r="F17" s="503"/>
      <c r="G17" s="503"/>
      <c r="H17" s="503"/>
      <c r="I17" s="503"/>
      <c r="J17" s="503"/>
      <c r="K17" s="503"/>
      <c r="L17" s="503"/>
      <c r="M17" s="503"/>
      <c r="N17" s="504" t="s">
        <v>549</v>
      </c>
    </row>
    <row r="18" ht="30.0" customHeight="1">
      <c r="A18" s="127"/>
      <c r="C18" s="502" t="s">
        <v>523</v>
      </c>
      <c r="D18" s="502"/>
      <c r="E18" s="502"/>
      <c r="F18" s="502"/>
      <c r="G18" s="502"/>
      <c r="H18" s="502"/>
      <c r="I18" s="502"/>
      <c r="J18" s="502"/>
      <c r="K18" s="502"/>
      <c r="L18" s="502"/>
      <c r="M18" s="502"/>
      <c r="N18" s="274" t="s">
        <v>148</v>
      </c>
    </row>
    <row r="19" ht="30.0" customHeight="1">
      <c r="A19" s="127"/>
      <c r="C19" s="502" t="s">
        <v>550</v>
      </c>
      <c r="D19" s="502"/>
      <c r="E19" s="502"/>
      <c r="F19" s="502"/>
      <c r="G19" s="502"/>
      <c r="H19" s="502"/>
      <c r="I19" s="502"/>
      <c r="J19" s="502"/>
      <c r="K19" s="502"/>
      <c r="L19" s="502"/>
      <c r="M19" s="502"/>
      <c r="N19" s="274" t="s">
        <v>148</v>
      </c>
    </row>
    <row r="20" ht="30.0" customHeight="1">
      <c r="A20" s="127"/>
      <c r="C20" s="505" t="s">
        <v>551</v>
      </c>
      <c r="D20" s="506"/>
      <c r="E20" s="506"/>
      <c r="F20" s="506"/>
      <c r="G20" s="506"/>
      <c r="H20" s="506"/>
      <c r="I20" s="506"/>
      <c r="J20" s="506"/>
      <c r="K20" s="506"/>
      <c r="L20" s="506"/>
      <c r="M20" s="506"/>
      <c r="N20" s="274" t="s">
        <v>148</v>
      </c>
    </row>
    <row r="21" ht="30.0" customHeight="1">
      <c r="A21" s="127"/>
      <c r="C21" s="503" t="s">
        <v>527</v>
      </c>
      <c r="D21" s="506"/>
      <c r="E21" s="506"/>
      <c r="F21" s="506"/>
      <c r="G21" s="506"/>
      <c r="H21" s="506"/>
      <c r="I21" s="506"/>
      <c r="J21" s="506"/>
      <c r="K21" s="506"/>
      <c r="L21" s="506"/>
      <c r="M21" s="506"/>
      <c r="N21" s="274" t="s">
        <v>148</v>
      </c>
    </row>
    <row r="22" ht="30.0" customHeight="1">
      <c r="A22" s="127"/>
      <c r="C22" s="507" t="s">
        <v>552</v>
      </c>
      <c r="D22" s="506"/>
      <c r="E22" s="506"/>
      <c r="F22" s="506"/>
      <c r="G22" s="506"/>
      <c r="H22" s="506"/>
      <c r="I22" s="506"/>
      <c r="J22" s="506"/>
      <c r="K22" s="506"/>
      <c r="L22" s="506"/>
      <c r="M22" s="506"/>
      <c r="N22" s="274" t="s">
        <v>148</v>
      </c>
    </row>
    <row r="23" ht="30.0" customHeight="1">
      <c r="A23" s="127"/>
      <c r="C23" s="503" t="s">
        <v>553</v>
      </c>
      <c r="D23" s="503"/>
      <c r="E23" s="503"/>
      <c r="F23" s="503"/>
      <c r="G23" s="503"/>
      <c r="H23" s="503"/>
      <c r="I23" s="503"/>
      <c r="J23" s="503"/>
      <c r="K23" s="503"/>
      <c r="L23" s="503"/>
      <c r="M23" s="508"/>
      <c r="N23" s="274" t="s">
        <v>148</v>
      </c>
    </row>
    <row r="24" ht="30.0" customHeight="1">
      <c r="A24" s="127"/>
      <c r="C24" s="507" t="s">
        <v>535</v>
      </c>
      <c r="D24" s="506"/>
      <c r="E24" s="506"/>
      <c r="F24" s="506"/>
      <c r="G24" s="506"/>
      <c r="H24" s="506"/>
      <c r="I24" s="506"/>
      <c r="J24" s="506"/>
      <c r="K24" s="506"/>
      <c r="L24" s="506"/>
      <c r="M24" s="506"/>
      <c r="N24" s="274" t="s">
        <v>148</v>
      </c>
    </row>
    <row r="25" ht="30.0" customHeight="1">
      <c r="A25" s="127"/>
      <c r="C25" s="503" t="s">
        <v>554</v>
      </c>
      <c r="D25" s="506"/>
      <c r="E25" s="506"/>
      <c r="F25" s="506"/>
      <c r="G25" s="506"/>
      <c r="H25" s="506"/>
      <c r="I25" s="506"/>
      <c r="J25" s="506"/>
      <c r="K25" s="506"/>
      <c r="L25" s="506"/>
      <c r="M25" s="506"/>
      <c r="N25" s="274" t="s">
        <v>148</v>
      </c>
    </row>
    <row r="26" ht="30.0" customHeight="1">
      <c r="A26" s="127"/>
      <c r="C26" s="503" t="s">
        <v>555</v>
      </c>
      <c r="D26" s="506"/>
      <c r="E26" s="506"/>
      <c r="F26" s="506"/>
      <c r="G26" s="506"/>
      <c r="H26" s="506"/>
      <c r="I26" s="506"/>
      <c r="J26" s="506"/>
      <c r="K26" s="506"/>
      <c r="L26" s="506"/>
      <c r="M26" s="506"/>
      <c r="N26" s="274" t="s">
        <v>148</v>
      </c>
    </row>
    <row r="27" ht="30.0" customHeight="1">
      <c r="A27" s="127"/>
      <c r="C27" s="502" t="s">
        <v>556</v>
      </c>
      <c r="D27" s="502"/>
      <c r="E27" s="502"/>
      <c r="F27" s="502"/>
      <c r="G27" s="502"/>
      <c r="H27" s="502"/>
      <c r="I27" s="502"/>
      <c r="J27" s="502"/>
      <c r="K27" s="502"/>
      <c r="L27" s="502"/>
      <c r="M27" s="502"/>
      <c r="N27" s="274" t="s">
        <v>148</v>
      </c>
    </row>
    <row r="28" ht="27.0" customHeight="1">
      <c r="A28" s="127"/>
      <c r="C28" s="509" t="s">
        <v>557</v>
      </c>
      <c r="D28" s="510"/>
      <c r="E28" s="510"/>
      <c r="F28" s="510"/>
      <c r="G28" s="510"/>
      <c r="H28" s="510"/>
      <c r="I28" s="510"/>
      <c r="J28" s="510"/>
      <c r="K28" s="510"/>
      <c r="L28" s="510"/>
      <c r="M28" s="510"/>
      <c r="N28" s="274" t="s">
        <v>148</v>
      </c>
    </row>
    <row r="29" ht="23.25" customHeight="1">
      <c r="A29" s="127"/>
      <c r="B29" s="127"/>
      <c r="C29" s="509" t="s">
        <v>558</v>
      </c>
      <c r="D29" s="510"/>
      <c r="E29" s="510"/>
      <c r="F29" s="510"/>
      <c r="G29" s="510"/>
      <c r="H29" s="510"/>
      <c r="I29" s="510"/>
      <c r="J29" s="510"/>
      <c r="K29" s="510"/>
      <c r="L29" s="510"/>
      <c r="M29" s="510"/>
      <c r="N29" s="274" t="s">
        <v>148</v>
      </c>
    </row>
    <row r="30" ht="66.75" customHeight="1">
      <c r="A30" s="127"/>
      <c r="B30" s="489"/>
      <c r="H30" s="511"/>
      <c r="I30" s="511"/>
      <c r="J30" s="511"/>
      <c r="K30" s="511"/>
      <c r="L30" s="511"/>
      <c r="M30" s="511"/>
      <c r="N30" s="511"/>
    </row>
    <row r="31" ht="26.25" customHeight="1">
      <c r="A31" s="127"/>
      <c r="B31" s="491"/>
      <c r="C31" s="491"/>
      <c r="D31" s="491"/>
      <c r="E31" s="491"/>
      <c r="F31" s="491"/>
      <c r="G31" s="491"/>
      <c r="H31" s="491"/>
      <c r="I31" s="491"/>
      <c r="J31" s="512"/>
      <c r="K31" s="491"/>
      <c r="L31" s="491"/>
      <c r="M31" s="491"/>
      <c r="N31" s="491"/>
      <c r="O31" s="491"/>
      <c r="P31" s="492"/>
      <c r="Q31" s="492"/>
    </row>
    <row r="32" ht="57.0" customHeight="1">
      <c r="A32" s="127"/>
      <c r="B32" s="491"/>
      <c r="C32" s="491"/>
      <c r="D32" s="491"/>
      <c r="E32" s="491"/>
      <c r="F32" s="491"/>
      <c r="G32" s="491"/>
      <c r="H32" s="491"/>
      <c r="I32" s="491"/>
      <c r="J32" s="491"/>
      <c r="K32" s="491"/>
      <c r="L32" s="491"/>
      <c r="M32" s="491"/>
      <c r="N32" s="491"/>
      <c r="O32" s="491"/>
      <c r="P32" s="492"/>
      <c r="Q32" s="492"/>
    </row>
    <row r="33" ht="12.0" customHeight="1">
      <c r="A33" s="127"/>
      <c r="B33" s="491" t="s">
        <v>559</v>
      </c>
      <c r="P33" s="492"/>
      <c r="Q33" s="492"/>
    </row>
    <row r="34" ht="7.5" customHeight="1">
      <c r="A34" s="127"/>
      <c r="B34" s="127"/>
      <c r="C34" s="127"/>
      <c r="E34" s="493"/>
      <c r="Q34" s="493"/>
    </row>
    <row r="35" ht="16.5" customHeight="1">
      <c r="A35" s="88"/>
      <c r="B35" s="89"/>
      <c r="C35" s="90" t="s">
        <v>560</v>
      </c>
      <c r="H35" s="90"/>
      <c r="I35" s="91" t="s">
        <v>56</v>
      </c>
      <c r="K35" s="92" t="s">
        <v>57</v>
      </c>
      <c r="N35" s="92" t="s">
        <v>58</v>
      </c>
      <c r="P35" s="156" t="s">
        <v>561</v>
      </c>
      <c r="Q35" s="326"/>
    </row>
    <row r="36" ht="19.5" customHeight="1">
      <c r="A36" s="88"/>
      <c r="B36" s="89"/>
      <c r="H36" s="90"/>
      <c r="Q36" s="326"/>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5">
    <mergeCell ref="N2:O2"/>
    <mergeCell ref="L3:O4"/>
    <mergeCell ref="I5:K5"/>
    <mergeCell ref="L5:M5"/>
    <mergeCell ref="O5:P5"/>
    <mergeCell ref="C6:O6"/>
    <mergeCell ref="C7:Q7"/>
    <mergeCell ref="C8:O9"/>
    <mergeCell ref="N10:O10"/>
    <mergeCell ref="N11:O11"/>
    <mergeCell ref="N12:O12"/>
    <mergeCell ref="N13:O13"/>
    <mergeCell ref="N14:O14"/>
    <mergeCell ref="N15:O15"/>
    <mergeCell ref="N16:O16"/>
    <mergeCell ref="N17:O17"/>
    <mergeCell ref="N18:O18"/>
    <mergeCell ref="N19:O19"/>
    <mergeCell ref="C20:M20"/>
    <mergeCell ref="N20:O20"/>
    <mergeCell ref="N21:O21"/>
    <mergeCell ref="C21:M21"/>
    <mergeCell ref="C22:M22"/>
    <mergeCell ref="N22:O22"/>
    <mergeCell ref="N23:O23"/>
    <mergeCell ref="C24:M24"/>
    <mergeCell ref="N24:O24"/>
    <mergeCell ref="N25:O25"/>
    <mergeCell ref="C25:M25"/>
    <mergeCell ref="C26:M26"/>
    <mergeCell ref="N26:O26"/>
    <mergeCell ref="N27:O27"/>
    <mergeCell ref="C28:M28"/>
    <mergeCell ref="N28:O28"/>
    <mergeCell ref="N29:O29"/>
    <mergeCell ref="K35:M36"/>
    <mergeCell ref="N35:O36"/>
    <mergeCell ref="C29:M29"/>
    <mergeCell ref="B30:G30"/>
    <mergeCell ref="N30:O30"/>
    <mergeCell ref="B33:O33"/>
    <mergeCell ref="E34:P34"/>
    <mergeCell ref="C35:G36"/>
    <mergeCell ref="I35:J36"/>
    <mergeCell ref="P35:P36"/>
  </mergeCells>
  <printOptions gridLines="1" horizontalCentered="1"/>
  <pageMargins bottom="0.0" footer="0.0" header="0.0" left="0.0" right="0.0" top="0.0"/>
  <pageSetup fitToHeight="0" cellComments="atEnd" orientation="portrait" pageOrder="overThenDown"/>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20.25" customHeight="1">
      <c r="A5" s="1"/>
      <c r="B5" s="1"/>
      <c r="C5" s="1"/>
      <c r="D5" s="1"/>
      <c r="E5" s="1"/>
      <c r="F5" s="1"/>
      <c r="G5" s="1"/>
      <c r="H5" s="1"/>
      <c r="I5" s="110" t="str">
        <f>'Copy of HOJA RESÚMEN 2026'!F8</f>
        <v>No. Cotización:</v>
      </c>
      <c r="L5" s="203" t="str">
        <f>'Copy of HOJA RESÚMEN 2026'!H8</f>
        <v>E325126IL251</v>
      </c>
      <c r="N5" s="1"/>
      <c r="O5" s="327" t="str">
        <f>'Copy of HOJA RESÚMEN 2026'!O5</f>
        <v>  Fecha: </v>
      </c>
      <c r="P5" s="7">
        <f>'Copy of HOJA RESÚMEN 2026'!P5</f>
        <v>46122</v>
      </c>
      <c r="Q5" s="8"/>
    </row>
    <row r="6" ht="22.5" customHeight="1">
      <c r="A6" s="9"/>
      <c r="B6" s="10"/>
      <c r="C6" s="112"/>
      <c r="D6" s="9"/>
      <c r="E6" s="9"/>
      <c r="F6" s="9"/>
      <c r="G6" s="9"/>
      <c r="H6" s="9"/>
      <c r="I6" s="9"/>
      <c r="K6" s="9"/>
      <c r="L6" s="9"/>
      <c r="M6" s="9"/>
      <c r="N6" s="9"/>
      <c r="O6" s="9"/>
    </row>
    <row r="7" ht="32.25" customHeight="1">
      <c r="A7" s="9"/>
      <c r="B7" s="130" t="s">
        <v>562</v>
      </c>
    </row>
    <row r="8" ht="24.75" customHeight="1">
      <c r="A8" s="9"/>
      <c r="B8" s="218" t="s">
        <v>563</v>
      </c>
      <c r="Q8" s="23"/>
    </row>
    <row r="9" ht="24.75" customHeight="1">
      <c r="A9" s="24"/>
      <c r="B9" s="218" t="s">
        <v>564</v>
      </c>
      <c r="Q9" s="23"/>
    </row>
    <row r="10" ht="24.75" customHeight="1">
      <c r="A10" s="27"/>
      <c r="B10" s="218" t="s">
        <v>565</v>
      </c>
    </row>
    <row r="11" ht="24.75" customHeight="1">
      <c r="A11" s="27"/>
      <c r="B11" s="218" t="s">
        <v>566</v>
      </c>
    </row>
    <row r="12" ht="24.75" customHeight="1">
      <c r="A12" s="27"/>
      <c r="B12" s="218" t="s">
        <v>567</v>
      </c>
      <c r="Q12" s="36"/>
    </row>
    <row r="13" ht="24.75" customHeight="1">
      <c r="A13" s="27"/>
      <c r="B13" s="218" t="s">
        <v>568</v>
      </c>
      <c r="Q13" s="36"/>
    </row>
    <row r="14" ht="12.0" customHeight="1">
      <c r="A14" s="27"/>
      <c r="B14" s="218"/>
      <c r="C14" s="218"/>
      <c r="D14" s="218"/>
      <c r="E14" s="218"/>
      <c r="F14" s="218"/>
      <c r="G14" s="218"/>
      <c r="H14" s="218"/>
      <c r="I14" s="218"/>
      <c r="J14" s="218"/>
      <c r="K14" s="218"/>
      <c r="L14" s="218"/>
      <c r="M14" s="218"/>
      <c r="N14" s="218"/>
      <c r="O14" s="218"/>
      <c r="P14" s="218"/>
      <c r="Q14" s="36"/>
    </row>
    <row r="15" ht="29.25" customHeight="1">
      <c r="A15" s="27"/>
      <c r="B15" s="130" t="s">
        <v>569</v>
      </c>
      <c r="Q15" s="36"/>
    </row>
    <row r="16" ht="24.75" customHeight="1">
      <c r="A16" s="27"/>
      <c r="B16" s="218" t="s">
        <v>570</v>
      </c>
      <c r="Q16" s="36"/>
    </row>
    <row r="17" ht="24.75" customHeight="1">
      <c r="A17" s="27"/>
      <c r="B17" s="218" t="s">
        <v>571</v>
      </c>
      <c r="Q17" s="36"/>
    </row>
    <row r="18" ht="24.75" customHeight="1">
      <c r="A18" s="27"/>
      <c r="B18" s="218" t="s">
        <v>572</v>
      </c>
      <c r="Q18" s="36"/>
    </row>
    <row r="19" ht="24.75" customHeight="1">
      <c r="A19" s="27"/>
      <c r="B19" s="218" t="s">
        <v>573</v>
      </c>
      <c r="Q19" s="36"/>
    </row>
    <row r="20" ht="24.75" customHeight="1">
      <c r="A20" s="27"/>
      <c r="B20" s="218" t="s">
        <v>574</v>
      </c>
      <c r="Q20" s="36"/>
    </row>
    <row r="21" ht="36.0" customHeight="1">
      <c r="A21" s="27"/>
      <c r="B21" s="130" t="s">
        <v>575</v>
      </c>
    </row>
    <row r="22" ht="6.75" customHeight="1">
      <c r="A22" s="27"/>
      <c r="B22" s="227"/>
      <c r="C22" s="227"/>
      <c r="D22" s="227"/>
      <c r="E22" s="227"/>
      <c r="F22" s="227"/>
      <c r="G22" s="227"/>
      <c r="H22" s="227"/>
      <c r="I22" s="227"/>
      <c r="J22" s="227"/>
      <c r="K22" s="227"/>
      <c r="L22" s="227"/>
      <c r="M22" s="227"/>
      <c r="N22" s="227"/>
      <c r="O22" s="227"/>
      <c r="P22" s="227"/>
      <c r="Q22" s="36"/>
    </row>
    <row r="23" ht="22.5" customHeight="1">
      <c r="A23" s="27"/>
      <c r="B23" s="227" t="s">
        <v>576</v>
      </c>
      <c r="Q23" s="36"/>
    </row>
    <row r="24" ht="22.5" customHeight="1">
      <c r="A24" s="27"/>
      <c r="Q24" s="36"/>
    </row>
    <row r="25" ht="22.5" customHeight="1">
      <c r="A25" s="27"/>
      <c r="B25" s="227" t="s">
        <v>577</v>
      </c>
      <c r="K25" s="227"/>
      <c r="L25" s="227"/>
      <c r="M25" s="227"/>
      <c r="N25" s="227"/>
      <c r="O25" s="227"/>
      <c r="P25" s="227"/>
      <c r="Q25" s="36"/>
    </row>
    <row r="26" ht="22.5" customHeight="1">
      <c r="A26" s="27"/>
      <c r="B26" s="227" t="s">
        <v>578</v>
      </c>
      <c r="Q26" s="36"/>
    </row>
    <row r="27" ht="15.75" customHeight="1">
      <c r="A27" s="27"/>
      <c r="B27" s="513"/>
      <c r="C27" s="513"/>
      <c r="D27" s="513"/>
      <c r="E27" s="513"/>
      <c r="F27" s="513"/>
      <c r="G27" s="513"/>
      <c r="H27" s="513"/>
      <c r="I27" s="513"/>
      <c r="J27" s="513"/>
      <c r="K27" s="513"/>
      <c r="L27" s="513"/>
      <c r="M27" s="513"/>
      <c r="N27" s="513"/>
      <c r="O27" s="513"/>
      <c r="P27" s="513"/>
      <c r="Q27" s="36"/>
    </row>
    <row r="28" ht="34.5" customHeight="1">
      <c r="A28" s="27"/>
      <c r="B28" s="130" t="s">
        <v>579</v>
      </c>
      <c r="Q28" s="36"/>
    </row>
    <row r="29" ht="31.5" customHeight="1">
      <c r="A29" s="27"/>
      <c r="B29" s="514"/>
      <c r="C29" s="514"/>
      <c r="D29" s="514"/>
      <c r="E29" s="514"/>
      <c r="F29" s="514"/>
      <c r="G29" s="514"/>
      <c r="H29" s="515"/>
      <c r="I29" s="515"/>
      <c r="J29" s="515"/>
      <c r="K29" s="515"/>
      <c r="L29" s="515"/>
      <c r="M29" s="515"/>
      <c r="N29" s="515"/>
      <c r="O29" s="515"/>
      <c r="P29" s="515"/>
      <c r="Q29" s="27"/>
    </row>
    <row r="30" ht="24.75" customHeight="1">
      <c r="A30" s="27"/>
      <c r="H30" s="516"/>
      <c r="I30" s="516"/>
      <c r="J30" s="516"/>
      <c r="K30" s="516"/>
      <c r="L30" s="516"/>
      <c r="M30" s="517"/>
      <c r="Q30" s="27"/>
    </row>
    <row r="31" ht="21.0" customHeight="1">
      <c r="A31" s="27"/>
      <c r="H31" s="516"/>
      <c r="I31" s="516"/>
      <c r="J31" s="516"/>
      <c r="K31" s="516"/>
      <c r="L31" s="516"/>
      <c r="Q31" s="27"/>
    </row>
    <row r="32" ht="39.0" customHeight="1">
      <c r="A32" s="27"/>
      <c r="H32" s="516"/>
      <c r="I32" s="516"/>
      <c r="J32" s="516"/>
      <c r="K32" s="516"/>
      <c r="L32" s="516"/>
      <c r="Q32" s="27"/>
    </row>
    <row r="33" ht="24.75" customHeight="1">
      <c r="A33" s="27"/>
      <c r="H33" s="516" t="s">
        <v>580</v>
      </c>
      <c r="Q33" s="27"/>
    </row>
    <row r="34" ht="24.75" customHeight="1">
      <c r="A34" s="27"/>
      <c r="Q34" s="27"/>
    </row>
    <row r="35" ht="24.75" customHeight="1">
      <c r="A35" s="27"/>
      <c r="Q35" s="27"/>
    </row>
    <row r="36" ht="31.5" customHeight="1">
      <c r="A36" s="74"/>
      <c r="Q36" s="74"/>
    </row>
    <row r="37" ht="12.75" customHeight="1">
      <c r="A37" s="74"/>
      <c r="H37" s="516"/>
      <c r="I37" s="516"/>
      <c r="J37" s="516"/>
      <c r="K37" s="516"/>
      <c r="L37" s="516"/>
      <c r="M37" s="517"/>
      <c r="N37" s="517"/>
      <c r="O37" s="517"/>
      <c r="P37" s="517"/>
      <c r="Q37" s="74"/>
    </row>
    <row r="38" ht="21.75" customHeight="1">
      <c r="A38" s="74"/>
      <c r="B38" s="517"/>
      <c r="C38" s="517"/>
      <c r="D38" s="517"/>
      <c r="E38" s="517"/>
      <c r="F38" s="517"/>
      <c r="G38" s="517"/>
      <c r="H38" s="74"/>
      <c r="I38" s="74"/>
      <c r="J38" s="74"/>
      <c r="K38" s="74"/>
      <c r="L38" s="74"/>
      <c r="M38" s="74"/>
      <c r="N38" s="74"/>
      <c r="O38" s="74"/>
      <c r="P38" s="74"/>
      <c r="Q38" s="74"/>
    </row>
    <row r="39" ht="12.0" customHeight="1">
      <c r="A39" s="74"/>
      <c r="B39" s="517"/>
      <c r="C39" s="517"/>
      <c r="D39" s="517"/>
      <c r="E39" s="517"/>
      <c r="F39" s="517"/>
      <c r="G39" s="517"/>
      <c r="H39" s="74"/>
      <c r="I39" s="74"/>
      <c r="J39" s="74"/>
      <c r="K39" s="74"/>
      <c r="L39" s="74"/>
      <c r="M39" s="74"/>
      <c r="N39" s="74"/>
      <c r="O39" s="74"/>
      <c r="P39" s="74"/>
      <c r="Q39" s="74"/>
    </row>
    <row r="40" ht="16.5" customHeight="1">
      <c r="A40" s="88"/>
      <c r="B40" s="89"/>
      <c r="C40" s="90" t="s">
        <v>581</v>
      </c>
      <c r="H40" s="90"/>
      <c r="I40" s="91" t="s">
        <v>56</v>
      </c>
      <c r="K40" s="92" t="s">
        <v>57</v>
      </c>
      <c r="N40" s="92" t="s">
        <v>58</v>
      </c>
      <c r="P40" s="326" t="s">
        <v>365</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9">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28:P28"/>
    <mergeCell ref="M30:P36"/>
    <mergeCell ref="H33:L36"/>
    <mergeCell ref="C40:G41"/>
    <mergeCell ref="I40:J41"/>
    <mergeCell ref="K40:M41"/>
    <mergeCell ref="N40:O41"/>
    <mergeCell ref="P40:Q41"/>
    <mergeCell ref="B18:P18"/>
    <mergeCell ref="B19:P19"/>
    <mergeCell ref="B20:P20"/>
    <mergeCell ref="B21:P21"/>
    <mergeCell ref="B23:P24"/>
    <mergeCell ref="B25:J25"/>
    <mergeCell ref="B26:P26"/>
  </mergeCells>
  <printOptions gridLines="1" horizontalCentered="1"/>
  <pageMargins bottom="0.0" footer="0.0" header="0.0" left="0.0" right="0.0" top="0.0"/>
  <pageSetup cellComments="atEnd" orientation="portrait" pageOrder="overThenDown"/>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20.25" customHeight="1">
      <c r="A5" s="1"/>
      <c r="B5" s="1"/>
      <c r="C5" s="1"/>
      <c r="D5" s="1"/>
      <c r="E5" s="1"/>
      <c r="F5" s="1"/>
      <c r="G5" s="1"/>
      <c r="H5" s="1"/>
      <c r="I5" s="110" t="str">
        <f>'Copy of HOJA RESÚMEN 2026'!F8</f>
        <v>No. Cotización:</v>
      </c>
      <c r="L5" s="203" t="str">
        <f>'Copy of HOJA RESÚMEN 2026'!H8</f>
        <v>E325126IL251</v>
      </c>
      <c r="N5" s="1"/>
      <c r="O5" s="327" t="str">
        <f>'Copy of HOJA RESÚMEN 2026'!O5</f>
        <v>  Fecha: </v>
      </c>
      <c r="P5" s="7">
        <f>'Copy of HOJA RESÚMEN 2026'!P5</f>
        <v>46122</v>
      </c>
      <c r="Q5" s="8"/>
    </row>
    <row r="6" ht="18.0" customHeight="1">
      <c r="A6" s="9"/>
      <c r="B6" s="10"/>
      <c r="C6" s="112"/>
      <c r="D6" s="9"/>
      <c r="E6" s="9"/>
      <c r="F6" s="9"/>
      <c r="G6" s="9"/>
      <c r="H6" s="9"/>
      <c r="I6" s="9"/>
      <c r="K6" s="9"/>
      <c r="L6" s="9"/>
      <c r="M6" s="9"/>
      <c r="N6" s="9"/>
      <c r="O6" s="9"/>
    </row>
    <row r="7" ht="22.5" customHeight="1">
      <c r="A7" s="9"/>
      <c r="B7" s="130" t="s">
        <v>562</v>
      </c>
    </row>
    <row r="8" ht="24.75" customHeight="1">
      <c r="A8" s="9"/>
      <c r="B8" s="218" t="s">
        <v>582</v>
      </c>
      <c r="Q8" s="23"/>
    </row>
    <row r="9" ht="24.75" customHeight="1">
      <c r="A9" s="24"/>
      <c r="B9" s="218" t="s">
        <v>583</v>
      </c>
      <c r="Q9" s="23"/>
    </row>
    <row r="10" ht="24.75" customHeight="1">
      <c r="A10" s="27"/>
      <c r="B10" s="218" t="s">
        <v>584</v>
      </c>
    </row>
    <row r="11" ht="24.75" customHeight="1">
      <c r="A11" s="27"/>
      <c r="B11" s="218" t="s">
        <v>585</v>
      </c>
    </row>
    <row r="12" ht="24.75" customHeight="1">
      <c r="A12" s="27"/>
      <c r="B12" s="218" t="s">
        <v>586</v>
      </c>
      <c r="Q12" s="36"/>
    </row>
    <row r="13" ht="24.75" customHeight="1">
      <c r="A13" s="27"/>
      <c r="B13" s="218" t="s">
        <v>568</v>
      </c>
      <c r="Q13" s="36"/>
    </row>
    <row r="14" ht="12.0" customHeight="1">
      <c r="A14" s="27"/>
      <c r="B14" s="218"/>
      <c r="C14" s="218"/>
      <c r="D14" s="218"/>
      <c r="E14" s="218"/>
      <c r="F14" s="218"/>
      <c r="G14" s="218"/>
      <c r="H14" s="218"/>
      <c r="I14" s="218"/>
      <c r="J14" s="218"/>
      <c r="K14" s="218"/>
      <c r="L14" s="218"/>
      <c r="M14" s="218"/>
      <c r="N14" s="218"/>
      <c r="O14" s="218"/>
      <c r="P14" s="218"/>
      <c r="Q14" s="36"/>
    </row>
    <row r="15" ht="18.0" customHeight="1">
      <c r="A15" s="27"/>
      <c r="B15" s="130" t="s">
        <v>569</v>
      </c>
      <c r="Q15" s="36"/>
    </row>
    <row r="16" ht="28.5" customHeight="1">
      <c r="A16" s="27"/>
      <c r="B16" s="518" t="s">
        <v>587</v>
      </c>
      <c r="Q16" s="36"/>
    </row>
    <row r="17" ht="24.75" customHeight="1">
      <c r="A17" s="27"/>
      <c r="B17" s="218" t="s">
        <v>52</v>
      </c>
      <c r="Q17" s="36"/>
    </row>
    <row r="18" ht="24.75" customHeight="1">
      <c r="A18" s="27"/>
      <c r="B18" s="218" t="s">
        <v>572</v>
      </c>
      <c r="Q18" s="36"/>
    </row>
    <row r="19" ht="24.75" customHeight="1">
      <c r="A19" s="27"/>
      <c r="B19" s="218" t="s">
        <v>573</v>
      </c>
      <c r="Q19" s="36"/>
    </row>
    <row r="20" ht="24.75" customHeight="1">
      <c r="A20" s="27"/>
      <c r="B20" s="218" t="s">
        <v>574</v>
      </c>
      <c r="Q20" s="36"/>
    </row>
    <row r="21" ht="27.0" customHeight="1">
      <c r="A21" s="27"/>
      <c r="B21" s="519" t="s">
        <v>588</v>
      </c>
      <c r="Q21" s="36"/>
    </row>
    <row r="22" ht="10.5" customHeight="1">
      <c r="A22" s="27"/>
      <c r="B22" s="519"/>
      <c r="C22" s="519"/>
      <c r="D22" s="519"/>
      <c r="E22" s="519"/>
      <c r="F22" s="519"/>
      <c r="G22" s="519"/>
      <c r="H22" s="519"/>
      <c r="I22" s="519"/>
      <c r="J22" s="519"/>
      <c r="K22" s="519"/>
      <c r="L22" s="519"/>
      <c r="M22" s="519"/>
      <c r="N22" s="519"/>
      <c r="O22" s="519"/>
      <c r="P22" s="519"/>
      <c r="Q22" s="36"/>
    </row>
    <row r="23" ht="20.25" customHeight="1">
      <c r="A23" s="27"/>
      <c r="B23" s="130" t="s">
        <v>575</v>
      </c>
    </row>
    <row r="24" ht="6.75" customHeight="1">
      <c r="A24" s="27"/>
      <c r="B24" s="227"/>
      <c r="C24" s="227"/>
      <c r="D24" s="227"/>
      <c r="E24" s="227"/>
      <c r="F24" s="227"/>
      <c r="G24" s="227"/>
      <c r="H24" s="227"/>
      <c r="I24" s="227"/>
      <c r="J24" s="227"/>
      <c r="K24" s="227"/>
      <c r="L24" s="227"/>
      <c r="M24" s="227"/>
      <c r="N24" s="227"/>
      <c r="O24" s="227"/>
      <c r="P24" s="227"/>
      <c r="Q24" s="36"/>
    </row>
    <row r="25" ht="15.0" customHeight="1">
      <c r="A25" s="27"/>
      <c r="B25" s="227" t="s">
        <v>576</v>
      </c>
      <c r="Q25" s="36"/>
    </row>
    <row r="26" ht="21.0" customHeight="1">
      <c r="A26" s="27"/>
      <c r="Q26" s="36"/>
    </row>
    <row r="27" ht="18.75" customHeight="1">
      <c r="A27" s="27"/>
      <c r="B27" s="227" t="s">
        <v>577</v>
      </c>
      <c r="K27" s="227"/>
      <c r="L27" s="227"/>
      <c r="M27" s="227"/>
      <c r="N27" s="227"/>
      <c r="O27" s="227"/>
      <c r="P27" s="227"/>
      <c r="Q27" s="36"/>
    </row>
    <row r="28" ht="54.75" customHeight="1">
      <c r="A28" s="27"/>
      <c r="B28" s="227" t="s">
        <v>578</v>
      </c>
      <c r="Q28" s="36"/>
    </row>
    <row r="29" ht="6.0" customHeight="1">
      <c r="A29" s="27"/>
      <c r="B29" s="513"/>
      <c r="C29" s="513"/>
      <c r="D29" s="513"/>
      <c r="E29" s="513"/>
      <c r="F29" s="513"/>
      <c r="G29" s="513"/>
      <c r="H29" s="513"/>
      <c r="I29" s="513"/>
      <c r="J29" s="513"/>
      <c r="K29" s="513"/>
      <c r="L29" s="513"/>
      <c r="M29" s="513"/>
      <c r="N29" s="513"/>
      <c r="O29" s="513"/>
      <c r="P29" s="513"/>
      <c r="Q29" s="36"/>
    </row>
    <row r="30" ht="20.25" customHeight="1">
      <c r="A30" s="27"/>
      <c r="B30" s="130" t="s">
        <v>579</v>
      </c>
      <c r="Q30" s="36"/>
    </row>
    <row r="31" ht="24.0" customHeight="1">
      <c r="A31" s="27"/>
      <c r="B31" s="520" t="s">
        <v>589</v>
      </c>
      <c r="H31" s="520" t="s">
        <v>590</v>
      </c>
      <c r="M31" s="521" t="s">
        <v>591</v>
      </c>
      <c r="Q31" s="27"/>
    </row>
    <row r="32" ht="18.0" customHeight="1">
      <c r="A32" s="27"/>
      <c r="B32" s="522"/>
      <c r="C32" s="522"/>
      <c r="D32" s="522"/>
      <c r="E32" s="522"/>
      <c r="F32" s="522"/>
      <c r="G32" s="522"/>
      <c r="H32" s="523"/>
      <c r="L32" s="524"/>
      <c r="M32" s="522"/>
      <c r="Q32" s="27"/>
    </row>
    <row r="33" ht="11.25" customHeight="1">
      <c r="A33" s="27"/>
      <c r="B33" s="522"/>
      <c r="C33" s="522"/>
      <c r="D33" s="522"/>
      <c r="E33" s="522"/>
      <c r="F33" s="522"/>
      <c r="G33" s="522"/>
      <c r="H33" s="523"/>
      <c r="I33" s="523"/>
      <c r="J33" s="523"/>
      <c r="K33" s="523"/>
      <c r="L33" s="524"/>
      <c r="M33" s="522"/>
      <c r="N33" s="522"/>
      <c r="O33" s="522"/>
      <c r="P33" s="522"/>
      <c r="Q33" s="27"/>
    </row>
    <row r="34" ht="21.0" customHeight="1">
      <c r="A34" s="27"/>
      <c r="B34" s="516"/>
      <c r="C34" s="522"/>
      <c r="D34" s="522"/>
      <c r="E34" s="522"/>
      <c r="F34" s="522"/>
      <c r="G34" s="522"/>
      <c r="H34" s="524" t="s">
        <v>592</v>
      </c>
      <c r="M34" s="516" t="s">
        <v>593</v>
      </c>
      <c r="Q34" s="27"/>
    </row>
    <row r="35" ht="39.0" customHeight="1">
      <c r="A35" s="27"/>
      <c r="B35" s="516" t="s">
        <v>594</v>
      </c>
      <c r="Q35" s="27"/>
    </row>
    <row r="36" ht="24.75" customHeight="1">
      <c r="A36" s="27"/>
      <c r="Q36" s="27"/>
    </row>
    <row r="37" ht="24.75" customHeight="1">
      <c r="A37" s="27"/>
      <c r="Q37" s="27"/>
    </row>
    <row r="38" ht="24.75" customHeight="1">
      <c r="A38" s="27"/>
      <c r="Q38" s="27"/>
    </row>
    <row r="39" ht="31.5" customHeight="1">
      <c r="A39" s="74"/>
      <c r="Q39" s="74"/>
    </row>
    <row r="40" ht="5.25" customHeight="1">
      <c r="A40" s="74"/>
      <c r="B40" s="525"/>
      <c r="Q40" s="74"/>
    </row>
    <row r="41" ht="12.0" customHeight="1">
      <c r="A41" s="74"/>
      <c r="B41" s="517"/>
      <c r="C41" s="517"/>
      <c r="D41" s="517"/>
      <c r="E41" s="517"/>
      <c r="F41" s="517"/>
      <c r="G41" s="517"/>
      <c r="H41" s="74"/>
      <c r="I41" s="74"/>
      <c r="J41" s="74"/>
      <c r="K41" s="74"/>
      <c r="L41" s="74"/>
      <c r="M41" s="74"/>
      <c r="N41" s="74"/>
      <c r="O41" s="74"/>
      <c r="P41" s="74"/>
      <c r="Q41" s="74"/>
    </row>
    <row r="42" ht="16.5" customHeight="1">
      <c r="A42" s="88"/>
      <c r="B42" s="89"/>
      <c r="C42" s="90" t="s">
        <v>595</v>
      </c>
      <c r="H42" s="90"/>
      <c r="I42" s="91" t="s">
        <v>56</v>
      </c>
      <c r="K42" s="92" t="s">
        <v>57</v>
      </c>
      <c r="N42" s="92" t="s">
        <v>58</v>
      </c>
      <c r="P42" s="156" t="s">
        <v>596</v>
      </c>
    </row>
    <row r="43" ht="19.5" customHeight="1">
      <c r="A43" s="88"/>
      <c r="B43" s="89"/>
      <c r="H43" s="9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37">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30:P30"/>
    <mergeCell ref="B31:G31"/>
    <mergeCell ref="H31:L31"/>
    <mergeCell ref="M31:P31"/>
    <mergeCell ref="H32:K32"/>
    <mergeCell ref="M32:P32"/>
    <mergeCell ref="N42:O43"/>
    <mergeCell ref="P42:Q43"/>
    <mergeCell ref="H34:L40"/>
    <mergeCell ref="M34:P40"/>
    <mergeCell ref="B35:G39"/>
    <mergeCell ref="B40:G40"/>
    <mergeCell ref="C42:G43"/>
    <mergeCell ref="I42:J43"/>
    <mergeCell ref="K42:M43"/>
  </mergeCells>
  <printOptions gridLines="1" horizontalCentered="1"/>
  <pageMargins bottom="0.0" footer="0.0" header="0.0" left="0.0" right="0.0" top="0.0"/>
  <pageSetup cellComments="atEnd" orientation="portrait" pageOrder="overThenDown"/>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0"/>
  <cols>
    <col customWidth="1" min="1" max="6" width="12.63"/>
    <col customWidth="1" min="10" max="10" width="15.25"/>
  </cols>
  <sheetData>
    <row r="2">
      <c r="B2" s="127"/>
      <c r="C2" s="127"/>
      <c r="D2" s="127"/>
      <c r="E2" s="127"/>
      <c r="F2" s="526"/>
      <c r="G2" s="526"/>
      <c r="H2" s="526"/>
      <c r="I2" s="526"/>
      <c r="J2" s="526"/>
      <c r="K2" s="526"/>
      <c r="L2" s="526"/>
    </row>
    <row r="3">
      <c r="B3" s="527" t="s">
        <v>597</v>
      </c>
      <c r="C3" s="528"/>
      <c r="D3" s="528"/>
      <c r="E3" s="529" t="s">
        <v>598</v>
      </c>
      <c r="F3" s="530">
        <v>0.077</v>
      </c>
      <c r="G3" s="531" t="str">
        <f>Total!N22*F3</f>
        <v>#REF!</v>
      </c>
      <c r="H3" s="528"/>
      <c r="I3" s="528"/>
      <c r="J3" s="526"/>
    </row>
    <row r="4">
      <c r="C4" s="528"/>
      <c r="D4" s="528"/>
      <c r="E4" s="529" t="s">
        <v>599</v>
      </c>
      <c r="F4" s="532">
        <v>2.5</v>
      </c>
      <c r="G4" s="531">
        <f>F4</f>
        <v>2.5</v>
      </c>
      <c r="H4" s="528"/>
      <c r="I4" s="528"/>
      <c r="J4" s="526"/>
    </row>
    <row r="5">
      <c r="C5" s="529" t="s">
        <v>600</v>
      </c>
      <c r="D5" s="528">
        <v>3.0</v>
      </c>
      <c r="E5" s="529" t="s">
        <v>601</v>
      </c>
      <c r="F5" s="533">
        <v>0.16</v>
      </c>
      <c r="G5" s="531" t="str">
        <f>(G3+G4)*F5</f>
        <v>#REF!</v>
      </c>
      <c r="H5" s="528"/>
      <c r="I5" s="528"/>
      <c r="J5" s="526"/>
    </row>
    <row r="6">
      <c r="C6" s="529" t="s">
        <v>602</v>
      </c>
      <c r="D6" s="532" t="s">
        <v>603</v>
      </c>
      <c r="E6" s="528"/>
      <c r="F6" s="528"/>
      <c r="G6" s="534" t="s">
        <v>604</v>
      </c>
      <c r="H6" s="535" t="str">
        <f>G3+G4+G5</f>
        <v>#REF!</v>
      </c>
      <c r="I6" s="528"/>
      <c r="J6" s="526"/>
    </row>
    <row r="7">
      <c r="C7" s="528"/>
      <c r="D7" s="528"/>
      <c r="E7" s="528"/>
      <c r="F7" s="528"/>
      <c r="G7" s="532"/>
      <c r="H7" s="528"/>
      <c r="I7" s="528"/>
      <c r="J7" s="536" t="s">
        <v>605</v>
      </c>
    </row>
    <row r="8">
      <c r="C8" s="537"/>
      <c r="D8" s="538" t="s">
        <v>606</v>
      </c>
      <c r="E8" s="532" t="str">
        <f>I8/D5</f>
        <v>#REF!</v>
      </c>
      <c r="F8" s="528"/>
      <c r="G8" s="528"/>
      <c r="H8" s="534" t="s">
        <v>607</v>
      </c>
      <c r="I8" s="535" t="str">
        <f>Total!N22+H6</f>
        <v>#REF!</v>
      </c>
      <c r="J8" s="539" t="str">
        <f>I8/3</f>
        <v>#REF!</v>
      </c>
    </row>
    <row r="9">
      <c r="C9" s="528"/>
      <c r="D9" s="530"/>
      <c r="E9" s="528"/>
      <c r="F9" s="532"/>
      <c r="G9" s="532"/>
      <c r="H9" s="528"/>
      <c r="I9" s="528"/>
      <c r="J9" s="540"/>
    </row>
    <row r="10">
      <c r="C10" s="530"/>
      <c r="D10" s="532"/>
      <c r="E10" s="529" t="s">
        <v>598</v>
      </c>
      <c r="F10" s="530">
        <v>0.107</v>
      </c>
      <c r="G10" s="531" t="str">
        <f>Total!N22*F10</f>
        <v>#REF!</v>
      </c>
      <c r="H10" s="528"/>
      <c r="I10" s="528"/>
      <c r="J10" s="540"/>
    </row>
    <row r="11">
      <c r="C11" s="528"/>
      <c r="D11" s="533"/>
      <c r="E11" s="529" t="s">
        <v>599</v>
      </c>
      <c r="F11" s="532">
        <v>2.5</v>
      </c>
      <c r="G11" s="531">
        <f>F11</f>
        <v>2.5</v>
      </c>
      <c r="H11" s="528"/>
      <c r="I11" s="528"/>
      <c r="J11" s="540"/>
    </row>
    <row r="12">
      <c r="C12" s="529" t="s">
        <v>600</v>
      </c>
      <c r="D12" s="528">
        <v>6.0</v>
      </c>
      <c r="E12" s="529" t="s">
        <v>601</v>
      </c>
      <c r="F12" s="533">
        <v>0.16</v>
      </c>
      <c r="G12" s="531" t="str">
        <f>(G10+G11)*F12</f>
        <v>#REF!</v>
      </c>
      <c r="H12" s="532"/>
      <c r="I12" s="532"/>
      <c r="J12" s="540"/>
    </row>
    <row r="13">
      <c r="C13" s="529" t="s">
        <v>608</v>
      </c>
      <c r="D13" s="532" t="s">
        <v>609</v>
      </c>
      <c r="E13" s="528"/>
      <c r="F13" s="528"/>
      <c r="G13" s="534" t="s">
        <v>604</v>
      </c>
      <c r="H13" s="535" t="str">
        <f>G10+G11+G12</f>
        <v>#REF!</v>
      </c>
      <c r="I13" s="528"/>
      <c r="J13" s="540"/>
    </row>
    <row r="14">
      <c r="C14" s="528"/>
      <c r="D14" s="528"/>
      <c r="E14" s="528"/>
      <c r="F14" s="528"/>
      <c r="G14" s="532"/>
      <c r="H14" s="532"/>
      <c r="I14" s="532"/>
      <c r="J14" s="536" t="s">
        <v>605</v>
      </c>
    </row>
    <row r="15">
      <c r="C15" s="537"/>
      <c r="D15" s="538" t="s">
        <v>606</v>
      </c>
      <c r="E15" s="532" t="str">
        <f>I15/D12</f>
        <v>#REF!</v>
      </c>
      <c r="F15" s="528"/>
      <c r="G15" s="528"/>
      <c r="H15" s="534" t="s">
        <v>607</v>
      </c>
      <c r="I15" s="535" t="str">
        <f>Total!N22+H13</f>
        <v>#REF!</v>
      </c>
      <c r="J15" s="539" t="str">
        <f>I15/6</f>
        <v>#REF!</v>
      </c>
    </row>
    <row r="16">
      <c r="C16" s="528"/>
      <c r="D16" s="528"/>
      <c r="E16" s="528"/>
      <c r="F16" s="528"/>
      <c r="G16" s="528"/>
      <c r="H16" s="528"/>
      <c r="I16" s="528"/>
      <c r="J16" s="540"/>
    </row>
    <row r="17">
      <c r="C17" s="528"/>
      <c r="D17" s="528"/>
      <c r="E17" s="529" t="s">
        <v>598</v>
      </c>
      <c r="F17" s="530">
        <v>0.137</v>
      </c>
      <c r="G17" s="531" t="str">
        <f>Total!N22*F17</f>
        <v>#REF!</v>
      </c>
      <c r="H17" s="528"/>
      <c r="I17" s="528"/>
      <c r="J17" s="540"/>
    </row>
    <row r="18">
      <c r="C18" s="528"/>
      <c r="D18" s="528"/>
      <c r="E18" s="529" t="s">
        <v>599</v>
      </c>
      <c r="F18" s="532">
        <v>2.5</v>
      </c>
      <c r="G18" s="531">
        <f>F18</f>
        <v>2.5</v>
      </c>
      <c r="H18" s="528"/>
      <c r="I18" s="528"/>
      <c r="J18" s="540"/>
    </row>
    <row r="19">
      <c r="C19" s="529" t="s">
        <v>600</v>
      </c>
      <c r="D19" s="528">
        <v>9.0</v>
      </c>
      <c r="E19" s="529" t="s">
        <v>601</v>
      </c>
      <c r="F19" s="533">
        <v>0.16</v>
      </c>
      <c r="G19" s="531" t="str">
        <f>(G17+G18)*F19</f>
        <v>#REF!</v>
      </c>
      <c r="H19" s="528"/>
      <c r="I19" s="528"/>
      <c r="J19" s="540"/>
    </row>
    <row r="20">
      <c r="C20" s="529" t="s">
        <v>608</v>
      </c>
      <c r="D20" s="532" t="s">
        <v>610</v>
      </c>
      <c r="E20" s="528"/>
      <c r="F20" s="528"/>
      <c r="G20" s="534" t="s">
        <v>604</v>
      </c>
      <c r="H20" s="535" t="str">
        <f>G17+G18+G19</f>
        <v>#REF!</v>
      </c>
      <c r="I20" s="528"/>
      <c r="J20" s="540"/>
    </row>
    <row r="21" ht="15.75" customHeight="1">
      <c r="C21" s="528"/>
      <c r="D21" s="528"/>
      <c r="E21" s="528"/>
      <c r="F21" s="528"/>
      <c r="G21" s="532"/>
      <c r="H21" s="528"/>
      <c r="I21" s="528"/>
      <c r="J21" s="536" t="s">
        <v>605</v>
      </c>
    </row>
    <row r="22" ht="15.75" customHeight="1">
      <c r="C22" s="537"/>
      <c r="D22" s="538" t="s">
        <v>606</v>
      </c>
      <c r="E22" s="532" t="str">
        <f>I22/D19</f>
        <v>#REF!</v>
      </c>
      <c r="F22" s="528"/>
      <c r="G22" s="528"/>
      <c r="H22" s="534" t="s">
        <v>607</v>
      </c>
      <c r="I22" s="535" t="str">
        <f>Total!N22+H20</f>
        <v>#REF!</v>
      </c>
      <c r="J22" s="539" t="str">
        <f>I22/9</f>
        <v>#REF!</v>
      </c>
    </row>
    <row r="23" ht="15.75" customHeight="1">
      <c r="C23" s="528"/>
      <c r="D23" s="528"/>
      <c r="E23" s="528"/>
      <c r="F23" s="528"/>
      <c r="G23" s="528"/>
      <c r="H23" s="528"/>
      <c r="I23" s="528"/>
      <c r="J23" s="540"/>
    </row>
    <row r="24" ht="15.75" customHeight="1">
      <c r="C24" s="528"/>
      <c r="D24" s="528"/>
      <c r="E24" s="529" t="s">
        <v>598</v>
      </c>
      <c r="F24" s="530">
        <v>0.167</v>
      </c>
      <c r="G24" s="531" t="str">
        <f>Total!N22*F24</f>
        <v>#REF!</v>
      </c>
      <c r="H24" s="528"/>
      <c r="I24" s="528"/>
      <c r="J24" s="540"/>
    </row>
    <row r="25" ht="15.75" customHeight="1">
      <c r="C25" s="528"/>
      <c r="D25" s="528"/>
      <c r="E25" s="529" t="s">
        <v>599</v>
      </c>
      <c r="F25" s="532">
        <v>2.5</v>
      </c>
      <c r="G25" s="531">
        <f>F25</f>
        <v>2.5</v>
      </c>
      <c r="H25" s="528"/>
      <c r="I25" s="528"/>
      <c r="J25" s="540"/>
    </row>
    <row r="26" ht="15.75" customHeight="1">
      <c r="C26" s="529" t="s">
        <v>600</v>
      </c>
      <c r="D26" s="528">
        <v>12.0</v>
      </c>
      <c r="E26" s="529" t="s">
        <v>601</v>
      </c>
      <c r="F26" s="533">
        <v>0.16</v>
      </c>
      <c r="G26" s="531" t="str">
        <f>(G24+G25)*F26</f>
        <v>#REF!</v>
      </c>
      <c r="H26" s="528"/>
      <c r="I26" s="528"/>
      <c r="J26" s="540"/>
    </row>
    <row r="27" ht="15.75" customHeight="1">
      <c r="C27" s="529" t="s">
        <v>608</v>
      </c>
      <c r="D27" s="532" t="s">
        <v>611</v>
      </c>
      <c r="E27" s="528"/>
      <c r="F27" s="528"/>
      <c r="G27" s="534" t="s">
        <v>604</v>
      </c>
      <c r="H27" s="535" t="str">
        <f>G24+G25+G26</f>
        <v>#REF!</v>
      </c>
      <c r="I27" s="528"/>
      <c r="J27" s="540"/>
    </row>
    <row r="28" ht="15.75" customHeight="1">
      <c r="C28" s="528"/>
      <c r="D28" s="528"/>
      <c r="E28" s="528"/>
      <c r="F28" s="528"/>
      <c r="G28" s="532"/>
      <c r="H28" s="528"/>
      <c r="I28" s="528"/>
      <c r="J28" s="536" t="s">
        <v>605</v>
      </c>
    </row>
    <row r="29" ht="15.75" customHeight="1">
      <c r="C29" s="537"/>
      <c r="D29" s="538" t="s">
        <v>606</v>
      </c>
      <c r="E29" s="532" t="str">
        <f>I29/D26</f>
        <v>#REF!</v>
      </c>
      <c r="F29" s="528"/>
      <c r="G29" s="528"/>
      <c r="H29" s="534" t="s">
        <v>607</v>
      </c>
      <c r="I29" s="535" t="str">
        <f>Total!N22+H27</f>
        <v>#REF!</v>
      </c>
      <c r="J29" s="539" t="str">
        <f>I29/12</f>
        <v>#REF!</v>
      </c>
    </row>
    <row r="30" ht="15.75" customHeight="1">
      <c r="C30" s="528"/>
      <c r="D30" s="528"/>
      <c r="E30" s="528"/>
      <c r="F30" s="528"/>
      <c r="G30" s="528"/>
      <c r="H30" s="528"/>
      <c r="I30" s="528"/>
      <c r="J30" s="540"/>
    </row>
    <row r="31" ht="15.75" customHeight="1">
      <c r="J31" s="541"/>
    </row>
    <row r="32" ht="15.75" customHeight="1">
      <c r="J32" s="541"/>
    </row>
    <row r="33" ht="15.75" customHeight="1">
      <c r="J33" s="541"/>
    </row>
    <row r="34" ht="15.75" customHeight="1">
      <c r="J34" s="541"/>
    </row>
    <row r="35" ht="15.75" customHeight="1">
      <c r="J35" s="541"/>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B30"/>
  </mergeCells>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1" width="10.25"/>
    <col customWidth="1" min="12" max="12" width="4.13"/>
    <col customWidth="1" min="13" max="13" width="7.75"/>
    <col customWidth="1" min="14" max="14" width="6.63"/>
    <col customWidth="1" min="15" max="15" width="6.25"/>
    <col customWidth="1" min="16" max="16" width="7.5"/>
    <col customWidth="1" min="17" max="17" width="9.75"/>
    <col customWidth="1" min="18" max="18" width="9.88"/>
  </cols>
  <sheetData>
    <row r="1" ht="15.75" customHeight="1">
      <c r="A1" s="1"/>
      <c r="B1" s="1"/>
      <c r="C1" s="1"/>
      <c r="D1" s="1"/>
      <c r="E1" s="1"/>
      <c r="F1" s="1"/>
      <c r="G1" s="1"/>
      <c r="H1" s="1"/>
      <c r="I1" s="1"/>
      <c r="J1" s="1"/>
      <c r="K1" s="1"/>
      <c r="L1" s="1"/>
      <c r="M1" s="1"/>
      <c r="N1" s="1"/>
      <c r="O1" s="1"/>
      <c r="P1" s="1"/>
      <c r="Q1" s="1"/>
      <c r="R1" s="2"/>
    </row>
    <row r="2" ht="15.75" customHeight="1">
      <c r="A2" s="1"/>
      <c r="B2" s="1"/>
      <c r="C2" s="1"/>
      <c r="D2" s="1"/>
      <c r="E2" s="1"/>
      <c r="F2" s="1"/>
      <c r="G2" s="1"/>
      <c r="H2" s="1"/>
      <c r="I2" s="1"/>
      <c r="J2" s="1"/>
      <c r="K2" s="1"/>
      <c r="L2" s="3" t="s">
        <v>0</v>
      </c>
      <c r="R2" s="4"/>
    </row>
    <row r="3" ht="15.75" customHeight="1">
      <c r="A3" s="1"/>
      <c r="B3" s="1"/>
      <c r="C3" s="1"/>
      <c r="D3" s="1"/>
      <c r="E3" s="1"/>
      <c r="F3" s="1"/>
      <c r="G3" s="1"/>
      <c r="H3" s="1"/>
      <c r="I3" s="1"/>
      <c r="J3" s="1"/>
      <c r="K3" s="1"/>
      <c r="L3" s="5" t="str">
        <f>'Hoja Resumen ANTIGUA'!K3</f>
        <v>Consultoría E3</v>
      </c>
      <c r="R3" s="4"/>
    </row>
    <row r="4" ht="14.25" customHeight="1">
      <c r="A4" s="1"/>
      <c r="B4" s="1"/>
      <c r="C4" s="1"/>
      <c r="D4" s="1"/>
      <c r="E4" s="1"/>
      <c r="F4" s="1"/>
      <c r="G4" s="1"/>
      <c r="H4" s="1"/>
      <c r="I4" s="1"/>
      <c r="J4" s="1"/>
      <c r="K4" s="1"/>
      <c r="R4" s="4"/>
    </row>
    <row r="5" ht="22.5" customHeight="1">
      <c r="A5" s="1"/>
      <c r="B5" s="1"/>
      <c r="C5" s="1"/>
      <c r="D5" s="1"/>
      <c r="E5" s="1"/>
      <c r="F5" s="1"/>
      <c r="G5" s="1"/>
      <c r="H5" s="1"/>
      <c r="I5" s="1"/>
      <c r="J5" s="1"/>
      <c r="K5" s="1"/>
      <c r="L5" s="1"/>
      <c r="M5" s="1"/>
      <c r="N5" s="1"/>
      <c r="O5" s="1"/>
      <c r="P5" s="264" t="s">
        <v>612</v>
      </c>
      <c r="Q5" s="265">
        <f>'Hoja Resumen ANTIGUA'!P5</f>
        <v>45083</v>
      </c>
      <c r="R5" s="8"/>
    </row>
    <row r="6" ht="21.75" customHeight="1">
      <c r="A6" s="27"/>
      <c r="B6" s="27"/>
      <c r="C6" s="27"/>
    </row>
    <row r="7" ht="15.75" customHeight="1">
      <c r="A7" s="27"/>
      <c r="B7" s="27"/>
      <c r="C7" s="266" t="s">
        <v>613</v>
      </c>
      <c r="N7" s="235"/>
    </row>
    <row r="8" ht="15.75" customHeight="1">
      <c r="A8" s="27"/>
      <c r="B8" s="27"/>
    </row>
    <row r="9" ht="20.25" customHeight="1">
      <c r="A9" s="27"/>
      <c r="B9" s="27"/>
      <c r="C9" s="238" t="s">
        <v>614</v>
      </c>
      <c r="D9" s="239"/>
      <c r="E9" s="239"/>
      <c r="F9" s="239"/>
      <c r="G9" s="239"/>
      <c r="H9" s="239"/>
      <c r="I9" s="239"/>
      <c r="J9" s="239"/>
      <c r="K9" s="239"/>
      <c r="L9" s="239"/>
      <c r="M9" s="239"/>
      <c r="N9" s="239"/>
      <c r="O9" s="239"/>
      <c r="P9" s="377" t="s">
        <v>148</v>
      </c>
    </row>
    <row r="10" ht="23.25" customHeight="1">
      <c r="A10" s="27"/>
      <c r="B10" s="27"/>
      <c r="C10" s="275" t="s">
        <v>615</v>
      </c>
      <c r="D10" s="277"/>
      <c r="E10" s="277"/>
      <c r="F10" s="277"/>
      <c r="G10" s="277"/>
      <c r="H10" s="277"/>
      <c r="I10" s="277"/>
      <c r="J10" s="277"/>
      <c r="K10" s="277"/>
      <c r="L10" s="277"/>
      <c r="M10" s="277"/>
      <c r="N10" s="277"/>
      <c r="O10" s="277"/>
      <c r="P10" s="377" t="s">
        <v>148</v>
      </c>
    </row>
    <row r="11" ht="24.0" customHeight="1">
      <c r="A11" s="27"/>
      <c r="B11" s="27"/>
      <c r="C11" s="275" t="s">
        <v>616</v>
      </c>
      <c r="D11" s="277"/>
      <c r="E11" s="277"/>
      <c r="F11" s="277"/>
      <c r="G11" s="277"/>
      <c r="H11" s="277"/>
      <c r="I11" s="277"/>
      <c r="J11" s="277"/>
      <c r="K11" s="277"/>
      <c r="L11" s="277"/>
      <c r="M11" s="277"/>
      <c r="N11" s="277"/>
      <c r="O11" s="277"/>
      <c r="P11" s="377" t="s">
        <v>148</v>
      </c>
    </row>
    <row r="12" ht="20.25" customHeight="1">
      <c r="A12" s="27"/>
      <c r="B12" s="27"/>
      <c r="C12" s="266" t="s">
        <v>617</v>
      </c>
      <c r="N12" s="235"/>
    </row>
    <row r="13" ht="24.75" customHeight="1">
      <c r="A13" s="27"/>
      <c r="B13" s="27"/>
    </row>
    <row r="14" ht="21.0" customHeight="1">
      <c r="A14" s="27"/>
      <c r="B14" s="27"/>
      <c r="C14" s="238" t="s">
        <v>618</v>
      </c>
      <c r="D14" s="239"/>
      <c r="E14" s="239"/>
      <c r="F14" s="239"/>
      <c r="G14" s="239"/>
      <c r="H14" s="239"/>
      <c r="I14" s="239"/>
      <c r="J14" s="239"/>
      <c r="K14" s="239"/>
      <c r="L14" s="239"/>
      <c r="M14" s="239"/>
      <c r="N14" s="239"/>
      <c r="O14" s="239"/>
      <c r="P14" s="377" t="s">
        <v>148</v>
      </c>
    </row>
    <row r="15" ht="25.5" customHeight="1">
      <c r="A15" s="27"/>
      <c r="B15" s="27"/>
      <c r="C15" s="275" t="s">
        <v>619</v>
      </c>
      <c r="D15" s="277"/>
      <c r="E15" s="277"/>
      <c r="F15" s="277"/>
      <c r="G15" s="277"/>
      <c r="H15" s="277"/>
      <c r="I15" s="277"/>
      <c r="J15" s="277"/>
      <c r="K15" s="277"/>
      <c r="L15" s="277"/>
      <c r="M15" s="277"/>
      <c r="N15" s="277"/>
      <c r="O15" s="277"/>
      <c r="P15" s="377" t="s">
        <v>148</v>
      </c>
    </row>
    <row r="16" ht="24.75" customHeight="1">
      <c r="A16" s="27"/>
      <c r="B16" s="27"/>
      <c r="C16" s="275" t="s">
        <v>620</v>
      </c>
      <c r="D16" s="277"/>
      <c r="E16" s="277"/>
      <c r="F16" s="277"/>
      <c r="G16" s="277"/>
      <c r="H16" s="277"/>
      <c r="I16" s="277"/>
      <c r="J16" s="277"/>
      <c r="K16" s="277"/>
      <c r="L16" s="277"/>
      <c r="M16" s="277"/>
      <c r="N16" s="277"/>
      <c r="O16" s="277"/>
      <c r="P16" s="377" t="s">
        <v>148</v>
      </c>
    </row>
    <row r="17" ht="26.25" customHeight="1">
      <c r="A17" s="27"/>
      <c r="B17" s="27"/>
      <c r="C17" s="275" t="s">
        <v>621</v>
      </c>
      <c r="D17" s="314"/>
      <c r="E17" s="314"/>
      <c r="F17" s="314"/>
      <c r="G17" s="314"/>
      <c r="H17" s="314"/>
      <c r="I17" s="314"/>
      <c r="J17" s="314"/>
      <c r="K17" s="314"/>
      <c r="L17" s="314"/>
      <c r="M17" s="314"/>
      <c r="N17" s="314"/>
      <c r="O17" s="314"/>
      <c r="P17" s="377" t="s">
        <v>148</v>
      </c>
    </row>
    <row r="18" ht="16.5" customHeight="1">
      <c r="A18" s="27"/>
      <c r="B18" s="27"/>
      <c r="C18" s="48"/>
      <c r="D18" s="48"/>
      <c r="E18" s="48"/>
      <c r="F18" s="48"/>
      <c r="G18" s="48"/>
      <c r="H18" s="48"/>
      <c r="I18" s="48"/>
      <c r="J18" s="48"/>
      <c r="K18" s="48"/>
      <c r="L18" s="48"/>
      <c r="M18" s="48"/>
      <c r="N18" s="48"/>
      <c r="O18" s="48"/>
      <c r="P18" s="48"/>
    </row>
    <row r="19" ht="10.5" customHeight="1">
      <c r="A19" s="27"/>
      <c r="B19" s="27"/>
      <c r="C19" s="234" t="s">
        <v>622</v>
      </c>
      <c r="M19" s="542"/>
    </row>
    <row r="20" ht="22.5" customHeight="1">
      <c r="A20" s="27"/>
      <c r="B20" s="27"/>
    </row>
    <row r="21" ht="20.25" customHeight="1">
      <c r="A21" s="27"/>
      <c r="B21" s="27"/>
      <c r="C21" s="238" t="s">
        <v>623</v>
      </c>
      <c r="D21" s="239"/>
      <c r="E21" s="239"/>
      <c r="F21" s="239"/>
      <c r="G21" s="239"/>
      <c r="H21" s="239"/>
      <c r="I21" s="239"/>
      <c r="J21" s="239"/>
      <c r="K21" s="239"/>
      <c r="L21" s="239"/>
      <c r="M21" s="239"/>
      <c r="N21" s="239"/>
      <c r="O21" s="248"/>
      <c r="P21" s="377" t="s">
        <v>148</v>
      </c>
    </row>
    <row r="22" ht="29.25" customHeight="1">
      <c r="A22" s="27"/>
      <c r="B22" s="27"/>
      <c r="C22" s="543" t="s">
        <v>624</v>
      </c>
      <c r="D22" s="544"/>
      <c r="E22" s="544"/>
      <c r="F22" s="544"/>
      <c r="G22" s="544"/>
      <c r="H22" s="313"/>
      <c r="I22" s="313"/>
      <c r="J22" s="313"/>
      <c r="K22" s="313"/>
      <c r="L22" s="313"/>
      <c r="M22" s="313"/>
      <c r="N22" s="313"/>
      <c r="O22" s="313"/>
      <c r="P22" s="377" t="s">
        <v>148</v>
      </c>
    </row>
    <row r="23" ht="29.25" customHeight="1">
      <c r="A23" s="27"/>
      <c r="B23" s="27"/>
      <c r="C23" s="543" t="s">
        <v>625</v>
      </c>
      <c r="D23" s="544"/>
      <c r="E23" s="544"/>
      <c r="F23" s="544"/>
      <c r="G23" s="544"/>
      <c r="H23" s="313"/>
      <c r="I23" s="313"/>
      <c r="J23" s="313"/>
      <c r="K23" s="313"/>
      <c r="L23" s="313"/>
      <c r="M23" s="313"/>
      <c r="N23" s="313"/>
      <c r="O23" s="313"/>
      <c r="P23" s="377" t="s">
        <v>148</v>
      </c>
    </row>
    <row r="24" ht="16.5" customHeight="1">
      <c r="A24" s="27"/>
      <c r="B24" s="27"/>
      <c r="C24" s="234" t="s">
        <v>626</v>
      </c>
      <c r="M24" s="542"/>
    </row>
    <row r="25" ht="29.25" customHeight="1">
      <c r="A25" s="27"/>
      <c r="B25" s="27"/>
    </row>
    <row r="26" ht="21.0" customHeight="1">
      <c r="A26" s="27"/>
      <c r="B26" s="27"/>
      <c r="C26" s="238" t="s">
        <v>627</v>
      </c>
      <c r="D26" s="239"/>
      <c r="E26" s="239"/>
      <c r="F26" s="239"/>
      <c r="G26" s="239"/>
      <c r="H26" s="239"/>
      <c r="I26" s="239"/>
      <c r="J26" s="239"/>
      <c r="K26" s="239"/>
      <c r="L26" s="239"/>
      <c r="M26" s="239"/>
      <c r="N26" s="239"/>
      <c r="O26" s="239"/>
      <c r="P26" s="377" t="s">
        <v>148</v>
      </c>
    </row>
    <row r="27" ht="24.75" customHeight="1">
      <c r="A27" s="27"/>
      <c r="B27" s="27"/>
      <c r="C27" s="238" t="s">
        <v>628</v>
      </c>
      <c r="D27" s="239"/>
      <c r="E27" s="239"/>
      <c r="F27" s="239"/>
      <c r="G27" s="239"/>
      <c r="H27" s="239"/>
      <c r="I27" s="239"/>
      <c r="J27" s="239"/>
      <c r="K27" s="239"/>
      <c r="L27" s="239"/>
      <c r="M27" s="239"/>
      <c r="N27" s="239"/>
      <c r="O27" s="239"/>
      <c r="P27" s="377" t="s">
        <v>148</v>
      </c>
    </row>
    <row r="28" ht="29.25" customHeight="1">
      <c r="A28" s="27"/>
      <c r="B28" s="27"/>
      <c r="C28" s="275" t="s">
        <v>629</v>
      </c>
      <c r="D28" s="275"/>
      <c r="E28" s="315"/>
      <c r="F28" s="315"/>
      <c r="G28" s="315"/>
      <c r="H28" s="277"/>
      <c r="I28" s="277"/>
      <c r="J28" s="277"/>
      <c r="K28" s="277"/>
      <c r="L28" s="277"/>
      <c r="M28" s="277"/>
      <c r="N28" s="277"/>
      <c r="O28" s="277"/>
      <c r="P28" s="377" t="s">
        <v>148</v>
      </c>
    </row>
    <row r="29" ht="29.25" customHeight="1">
      <c r="A29" s="27"/>
      <c r="B29" s="27"/>
      <c r="C29" s="275" t="s">
        <v>630</v>
      </c>
      <c r="D29" s="275"/>
      <c r="E29" s="315"/>
      <c r="F29" s="315"/>
      <c r="G29" s="315"/>
      <c r="H29" s="277"/>
      <c r="I29" s="277"/>
      <c r="J29" s="277"/>
      <c r="K29" s="277"/>
      <c r="L29" s="277"/>
      <c r="M29" s="277"/>
      <c r="N29" s="277"/>
      <c r="O29" s="277"/>
      <c r="P29" s="377" t="s">
        <v>148</v>
      </c>
    </row>
    <row r="30" ht="21.75" customHeight="1">
      <c r="A30" s="27"/>
      <c r="B30" s="27"/>
      <c r="C30" s="234" t="s">
        <v>631</v>
      </c>
      <c r="M30" s="542"/>
    </row>
    <row r="31" ht="21.75" customHeight="1">
      <c r="A31" s="27"/>
      <c r="B31" s="27"/>
    </row>
    <row r="32" ht="26.25" customHeight="1">
      <c r="A32" s="27"/>
      <c r="B32" s="27"/>
      <c r="C32" s="238" t="s">
        <v>632</v>
      </c>
      <c r="D32" s="239"/>
      <c r="E32" s="239"/>
      <c r="F32" s="239"/>
      <c r="G32" s="239"/>
      <c r="H32" s="239"/>
      <c r="I32" s="239"/>
      <c r="J32" s="239"/>
      <c r="K32" s="239"/>
      <c r="L32" s="239"/>
      <c r="M32" s="239"/>
      <c r="N32" s="239"/>
      <c r="O32" s="239"/>
      <c r="P32" s="377" t="s">
        <v>148</v>
      </c>
    </row>
    <row r="33" ht="27.75" customHeight="1">
      <c r="A33" s="27"/>
      <c r="B33" s="27"/>
      <c r="C33" s="234" t="s">
        <v>626</v>
      </c>
      <c r="M33" s="542"/>
    </row>
    <row r="34" ht="21.75" customHeight="1">
      <c r="A34" s="27"/>
      <c r="B34" s="27"/>
    </row>
    <row r="35" ht="21.75" customHeight="1">
      <c r="A35" s="27"/>
      <c r="B35" s="27"/>
      <c r="C35" s="238" t="s">
        <v>633</v>
      </c>
      <c r="D35" s="239"/>
      <c r="E35" s="239"/>
      <c r="F35" s="239"/>
      <c r="G35" s="239"/>
      <c r="H35" s="239"/>
      <c r="I35" s="239"/>
      <c r="J35" s="239"/>
      <c r="K35" s="239"/>
      <c r="L35" s="239"/>
      <c r="M35" s="239"/>
      <c r="N35" s="239"/>
      <c r="O35" s="239"/>
      <c r="P35" s="377" t="s">
        <v>148</v>
      </c>
    </row>
    <row r="36" ht="21.75" customHeight="1">
      <c r="A36" s="27"/>
      <c r="B36" s="27"/>
      <c r="C36" s="238" t="s">
        <v>634</v>
      </c>
      <c r="D36" s="239"/>
      <c r="E36" s="239"/>
      <c r="F36" s="239"/>
      <c r="G36" s="239"/>
      <c r="H36" s="239"/>
      <c r="I36" s="239"/>
      <c r="J36" s="239"/>
      <c r="K36" s="239"/>
      <c r="L36" s="239"/>
      <c r="M36" s="239"/>
      <c r="N36" s="239"/>
      <c r="O36" s="239"/>
      <c r="P36" s="377" t="s">
        <v>148</v>
      </c>
    </row>
    <row r="37" ht="21.75" customHeight="1">
      <c r="A37" s="27"/>
      <c r="B37" s="27"/>
      <c r="C37" s="275" t="s">
        <v>635</v>
      </c>
      <c r="D37" s="239"/>
      <c r="E37" s="239"/>
      <c r="F37" s="239"/>
      <c r="G37" s="239"/>
      <c r="H37" s="239"/>
      <c r="I37" s="239"/>
      <c r="J37" s="239"/>
      <c r="K37" s="239"/>
      <c r="L37" s="239"/>
      <c r="M37" s="239"/>
      <c r="N37" s="239"/>
      <c r="O37" s="239"/>
      <c r="P37" s="377" t="s">
        <v>148</v>
      </c>
    </row>
    <row r="38" ht="21.75" customHeight="1">
      <c r="A38" s="27"/>
      <c r="B38" s="27"/>
      <c r="C38" s="275" t="s">
        <v>636</v>
      </c>
      <c r="D38" s="315"/>
      <c r="F38" s="315"/>
      <c r="G38" s="315"/>
      <c r="H38" s="277"/>
      <c r="I38" s="277"/>
      <c r="J38" s="277"/>
      <c r="K38" s="277"/>
      <c r="L38" s="277"/>
      <c r="M38" s="277"/>
      <c r="N38" s="277"/>
      <c r="O38" s="277"/>
      <c r="P38" s="377" t="s">
        <v>148</v>
      </c>
    </row>
    <row r="39" ht="21.75" customHeight="1">
      <c r="A39" s="27"/>
      <c r="B39" s="27"/>
      <c r="C39" s="275" t="s">
        <v>637</v>
      </c>
      <c r="D39" s="315"/>
      <c r="F39" s="315"/>
      <c r="G39" s="315"/>
      <c r="H39" s="277"/>
      <c r="I39" s="277"/>
      <c r="J39" s="277"/>
      <c r="K39" s="277"/>
      <c r="L39" s="277"/>
      <c r="M39" s="277"/>
      <c r="N39" s="277"/>
      <c r="O39" s="277"/>
      <c r="P39" s="377" t="s">
        <v>148</v>
      </c>
    </row>
    <row r="40" ht="21.75" customHeight="1">
      <c r="A40" s="27"/>
      <c r="B40" s="27"/>
      <c r="C40" s="275" t="s">
        <v>638</v>
      </c>
      <c r="D40" s="315"/>
      <c r="F40" s="315"/>
      <c r="G40" s="315"/>
      <c r="H40" s="277"/>
      <c r="I40" s="277"/>
      <c r="J40" s="277"/>
      <c r="K40" s="277"/>
      <c r="L40" s="277"/>
      <c r="M40" s="277"/>
      <c r="N40" s="277"/>
      <c r="O40" s="277"/>
      <c r="P40" s="377" t="s">
        <v>148</v>
      </c>
    </row>
    <row r="41" ht="15.75" customHeight="1">
      <c r="A41" s="27"/>
      <c r="B41" s="27"/>
      <c r="C41" s="266"/>
      <c r="D41" s="266"/>
      <c r="E41" s="266"/>
      <c r="F41" s="266"/>
      <c r="G41" s="266"/>
      <c r="M41" s="470"/>
      <c r="N41" s="470"/>
      <c r="O41" s="470"/>
      <c r="P41" s="470"/>
      <c r="Q41" s="470"/>
    </row>
    <row r="42" ht="23.25" customHeight="1">
      <c r="A42" s="27"/>
      <c r="B42" s="27"/>
      <c r="C42" s="266"/>
      <c r="D42" s="266"/>
      <c r="E42" s="266"/>
      <c r="F42" s="266"/>
      <c r="G42" s="266"/>
      <c r="H42" s="470" t="s">
        <v>487</v>
      </c>
      <c r="M42" s="442">
        <v>2900.0</v>
      </c>
    </row>
    <row r="43" ht="18.75" customHeight="1">
      <c r="A43" s="27"/>
      <c r="B43" s="27"/>
      <c r="C43" s="266"/>
      <c r="D43" s="266"/>
      <c r="E43" s="266"/>
      <c r="F43" s="266"/>
      <c r="G43" s="266"/>
      <c r="H43" s="443" t="s">
        <v>27</v>
      </c>
    </row>
    <row r="44" ht="23.25" customHeight="1">
      <c r="A44" s="27"/>
      <c r="B44" s="27"/>
      <c r="C44" s="266"/>
      <c r="D44" s="266"/>
      <c r="E44" s="266"/>
      <c r="F44" s="266"/>
      <c r="G44" s="266"/>
      <c r="H44" s="266"/>
      <c r="I44" s="266"/>
      <c r="J44" s="266"/>
      <c r="K44" s="266"/>
      <c r="L44" s="266"/>
      <c r="M44" s="266"/>
      <c r="N44" s="266"/>
      <c r="O44" s="266"/>
      <c r="P44" s="266"/>
    </row>
    <row r="45" ht="22.5" customHeight="1">
      <c r="A45" s="27"/>
      <c r="B45" s="260" t="s">
        <v>639</v>
      </c>
      <c r="R45" s="260"/>
      <c r="S45" s="260"/>
    </row>
    <row r="46" ht="15.75" customHeight="1">
      <c r="A46" s="27"/>
      <c r="B46" s="27"/>
      <c r="C46" s="27"/>
      <c r="H46" s="259"/>
      <c r="I46" s="259"/>
      <c r="J46" s="259"/>
      <c r="K46" s="259"/>
      <c r="L46" s="259"/>
      <c r="M46" s="259"/>
      <c r="N46" s="259"/>
      <c r="O46" s="259"/>
      <c r="P46" s="259"/>
      <c r="Q46" s="262"/>
    </row>
    <row r="47" ht="15.75" customHeight="1">
      <c r="A47" s="2"/>
      <c r="B47" s="89"/>
      <c r="C47" s="89" t="s">
        <v>434</v>
      </c>
      <c r="H47" s="2"/>
      <c r="I47" s="2"/>
      <c r="J47" s="2"/>
      <c r="K47" s="2"/>
      <c r="L47" s="2"/>
      <c r="M47" s="2"/>
      <c r="N47" s="2"/>
      <c r="O47" s="2"/>
      <c r="P47" s="2"/>
      <c r="Q47" s="2"/>
      <c r="R47" s="93"/>
    </row>
    <row r="48" ht="19.5" customHeight="1">
      <c r="A48" s="88"/>
      <c r="B48" s="89"/>
      <c r="H48" s="372" t="s">
        <v>56</v>
      </c>
      <c r="M48" s="455" t="s">
        <v>435</v>
      </c>
      <c r="Q48" s="455" t="s">
        <v>436</v>
      </c>
    </row>
    <row r="49" ht="15.75" customHeight="1">
      <c r="A49" s="88"/>
      <c r="B49" s="89"/>
      <c r="H49" s="89"/>
      <c r="I49" s="89"/>
      <c r="J49" s="374"/>
      <c r="K49" s="374"/>
      <c r="L49" s="374"/>
      <c r="M49" s="374"/>
      <c r="N49" s="374"/>
      <c r="O49" s="374"/>
      <c r="R49" s="88"/>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32">
    <mergeCell ref="L2:Q2"/>
    <mergeCell ref="L3:Q4"/>
    <mergeCell ref="C7:M8"/>
    <mergeCell ref="N7:P8"/>
    <mergeCell ref="C9:O9"/>
    <mergeCell ref="N12:P13"/>
    <mergeCell ref="C14:O14"/>
    <mergeCell ref="C12:M13"/>
    <mergeCell ref="C19:L20"/>
    <mergeCell ref="M19:O20"/>
    <mergeCell ref="C21:N21"/>
    <mergeCell ref="C24:L25"/>
    <mergeCell ref="M24:O25"/>
    <mergeCell ref="C26:O26"/>
    <mergeCell ref="C27:O27"/>
    <mergeCell ref="C30:L31"/>
    <mergeCell ref="M30:O31"/>
    <mergeCell ref="C32:O32"/>
    <mergeCell ref="C33:L34"/>
    <mergeCell ref="M33:O34"/>
    <mergeCell ref="C35:O35"/>
    <mergeCell ref="H48:L48"/>
    <mergeCell ref="M48:P48"/>
    <mergeCell ref="Q48:R48"/>
    <mergeCell ref="C36:O36"/>
    <mergeCell ref="C37:O37"/>
    <mergeCell ref="H42:L42"/>
    <mergeCell ref="M42:P43"/>
    <mergeCell ref="H43:L43"/>
    <mergeCell ref="B45:Q45"/>
    <mergeCell ref="C47:G49"/>
    <mergeCell ref="O49:Q49"/>
  </mergeCells>
  <printOptions gridLines="1" horizontalCentered="1"/>
  <pageMargins bottom="0.0" footer="0.0" header="0.0" left="0.0" right="0.0" top="0.0"/>
  <pageSetup fitToHeight="0" cellComments="atEnd" orientation="portrait" pageOrder="overThenDown"/>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12.0" customHeight="1">
      <c r="A5" s="1"/>
      <c r="B5" s="1"/>
      <c r="C5" s="1"/>
      <c r="D5" s="1"/>
      <c r="E5" s="1"/>
      <c r="F5" s="1"/>
      <c r="G5" s="1"/>
      <c r="H5" s="1"/>
      <c r="I5" s="110" t="str">
        <f>'Copy of HOJA RESÚMEN 2026'!F8</f>
        <v>No. Cotización:</v>
      </c>
      <c r="L5" s="203" t="str">
        <f>'Copy of HOJA RESÚMEN 2026'!H8</f>
        <v>E325126IL251</v>
      </c>
      <c r="N5" s="1"/>
      <c r="O5" s="327" t="str">
        <f>'Copy of HOJA RESÚMEN 2026'!O5</f>
        <v>  Fecha: </v>
      </c>
      <c r="P5" s="7">
        <f>'Copy of HOJA RESÚMEN 2026'!P5</f>
        <v>46122</v>
      </c>
      <c r="Q5" s="8"/>
    </row>
    <row r="6" ht="22.5" customHeight="1">
      <c r="A6" s="9"/>
      <c r="B6" s="10"/>
      <c r="C6" s="112"/>
      <c r="D6" s="9"/>
      <c r="E6" s="9"/>
      <c r="F6" s="9"/>
      <c r="G6" s="9"/>
      <c r="H6" s="9"/>
      <c r="I6" s="9"/>
      <c r="K6" s="9"/>
      <c r="L6" s="9"/>
      <c r="M6" s="9"/>
      <c r="N6" s="9"/>
      <c r="O6" s="9"/>
    </row>
    <row r="7" ht="24.75" customHeight="1">
      <c r="A7" s="9"/>
      <c r="B7" s="130" t="s">
        <v>562</v>
      </c>
    </row>
    <row r="8" ht="24.75" customHeight="1">
      <c r="A8" s="9"/>
      <c r="B8" s="218" t="s">
        <v>640</v>
      </c>
      <c r="Q8" s="23"/>
    </row>
    <row r="9" ht="24.75" customHeight="1">
      <c r="A9" s="24"/>
      <c r="B9" s="218" t="s">
        <v>641</v>
      </c>
      <c r="Q9" s="23"/>
    </row>
    <row r="10" ht="24.75" customHeight="1">
      <c r="A10" s="27"/>
      <c r="B10" s="218" t="s">
        <v>642</v>
      </c>
    </row>
    <row r="11" ht="24.75" customHeight="1">
      <c r="A11" s="27"/>
      <c r="B11" s="218" t="s">
        <v>566</v>
      </c>
    </row>
    <row r="12" ht="24.75" customHeight="1">
      <c r="A12" s="27"/>
      <c r="B12" s="218" t="s">
        <v>643</v>
      </c>
      <c r="Q12" s="36"/>
    </row>
    <row r="13" ht="24.75" customHeight="1">
      <c r="A13" s="27"/>
      <c r="B13" s="218" t="s">
        <v>568</v>
      </c>
      <c r="Q13" s="36"/>
    </row>
    <row r="14" ht="10.5" customHeight="1">
      <c r="A14" s="27"/>
      <c r="B14" s="218"/>
      <c r="C14" s="218"/>
      <c r="D14" s="218"/>
      <c r="E14" s="218"/>
      <c r="F14" s="218"/>
      <c r="G14" s="218"/>
      <c r="H14" s="218"/>
      <c r="I14" s="218"/>
      <c r="J14" s="218"/>
      <c r="K14" s="218"/>
      <c r="L14" s="218"/>
      <c r="M14" s="218"/>
      <c r="N14" s="218"/>
      <c r="O14" s="218"/>
      <c r="P14" s="218"/>
      <c r="Q14" s="36"/>
    </row>
    <row r="15" ht="24.75" customHeight="1">
      <c r="A15" s="27"/>
      <c r="B15" s="130" t="s">
        <v>569</v>
      </c>
      <c r="Q15" s="36"/>
    </row>
    <row r="16" ht="22.5" customHeight="1">
      <c r="A16" s="27"/>
      <c r="B16" s="218" t="s">
        <v>570</v>
      </c>
      <c r="Q16" s="36"/>
    </row>
    <row r="17" ht="22.5" customHeight="1">
      <c r="A17" s="27"/>
      <c r="B17" s="218" t="s">
        <v>644</v>
      </c>
      <c r="Q17" s="36"/>
    </row>
    <row r="18" ht="22.5" customHeight="1">
      <c r="A18" s="27"/>
      <c r="B18" s="218" t="s">
        <v>572</v>
      </c>
      <c r="Q18" s="36"/>
    </row>
    <row r="19" ht="22.5" customHeight="1">
      <c r="A19" s="27"/>
      <c r="B19" s="218" t="s">
        <v>573</v>
      </c>
      <c r="Q19" s="36"/>
    </row>
    <row r="20" ht="27.0" customHeight="1">
      <c r="A20" s="27"/>
      <c r="B20" s="218" t="s">
        <v>574</v>
      </c>
      <c r="Q20" s="36"/>
    </row>
    <row r="21" ht="24.75" customHeight="1">
      <c r="A21" s="27"/>
      <c r="B21" s="130" t="s">
        <v>575</v>
      </c>
    </row>
    <row r="22" ht="6.75" customHeight="1">
      <c r="A22" s="27"/>
      <c r="B22" s="227"/>
      <c r="C22" s="227"/>
      <c r="D22" s="227"/>
      <c r="E22" s="227"/>
      <c r="F22" s="227"/>
      <c r="G22" s="227"/>
      <c r="H22" s="227"/>
      <c r="I22" s="227"/>
      <c r="J22" s="227"/>
      <c r="K22" s="227"/>
      <c r="L22" s="227"/>
      <c r="M22" s="227"/>
      <c r="N22" s="227"/>
      <c r="O22" s="227"/>
      <c r="P22" s="227"/>
      <c r="Q22" s="36"/>
    </row>
    <row r="23" ht="22.5" customHeight="1">
      <c r="A23" s="27"/>
      <c r="B23" s="227" t="s">
        <v>576</v>
      </c>
      <c r="Q23" s="36"/>
    </row>
    <row r="24" ht="22.5" customHeight="1">
      <c r="A24" s="27"/>
      <c r="Q24" s="36"/>
    </row>
    <row r="25" ht="22.5" customHeight="1">
      <c r="A25" s="27"/>
      <c r="B25" s="227" t="s">
        <v>577</v>
      </c>
      <c r="K25" s="227"/>
      <c r="L25" s="227"/>
      <c r="M25" s="227"/>
      <c r="N25" s="227"/>
      <c r="O25" s="227"/>
      <c r="P25" s="227"/>
      <c r="Q25" s="36"/>
    </row>
    <row r="26" ht="53.25" customHeight="1">
      <c r="A26" s="27"/>
      <c r="B26" s="227" t="s">
        <v>578</v>
      </c>
      <c r="Q26" s="36"/>
    </row>
    <row r="27" ht="15.75" customHeight="1">
      <c r="A27" s="27"/>
      <c r="B27" s="513"/>
      <c r="C27" s="513"/>
      <c r="D27" s="513"/>
      <c r="E27" s="513"/>
      <c r="F27" s="513"/>
      <c r="G27" s="513"/>
      <c r="H27" s="513"/>
      <c r="I27" s="513"/>
      <c r="J27" s="513"/>
      <c r="K27" s="513"/>
      <c r="L27" s="513"/>
      <c r="M27" s="513"/>
      <c r="N27" s="513"/>
      <c r="O27" s="513"/>
      <c r="P27" s="513"/>
      <c r="Q27" s="36"/>
    </row>
    <row r="28" ht="27.0" customHeight="1">
      <c r="A28" s="27"/>
      <c r="B28" s="130" t="s">
        <v>579</v>
      </c>
      <c r="Q28" s="36"/>
    </row>
    <row r="29" ht="26.25" customHeight="1">
      <c r="A29" s="27"/>
      <c r="B29" s="514"/>
      <c r="C29" s="514"/>
      <c r="D29" s="514"/>
      <c r="E29" s="514"/>
      <c r="F29" s="514"/>
      <c r="G29" s="514"/>
      <c r="H29" s="515"/>
      <c r="I29" s="515"/>
      <c r="J29" s="515"/>
      <c r="K29" s="515"/>
      <c r="L29" s="515"/>
      <c r="M29" s="515"/>
      <c r="N29" s="515"/>
      <c r="O29" s="515"/>
      <c r="P29" s="515"/>
      <c r="Q29" s="27"/>
    </row>
    <row r="30" ht="26.25" customHeight="1">
      <c r="A30" s="27"/>
      <c r="B30" s="520" t="s">
        <v>589</v>
      </c>
      <c r="J30" s="521" t="s">
        <v>590</v>
      </c>
      <c r="Q30" s="27"/>
    </row>
    <row r="31" ht="25.5" customHeight="1">
      <c r="A31" s="27"/>
      <c r="B31" s="522"/>
      <c r="J31" s="545"/>
      <c r="Q31" s="27"/>
    </row>
    <row r="32" ht="24.75" customHeight="1">
      <c r="A32" s="27"/>
      <c r="J32" s="546"/>
      <c r="Q32" s="27"/>
    </row>
    <row r="33" ht="24.75" customHeight="1">
      <c r="A33" s="27"/>
      <c r="B33" s="516" t="s">
        <v>645</v>
      </c>
      <c r="J33" s="547" t="s">
        <v>646</v>
      </c>
      <c r="Q33" s="27"/>
    </row>
    <row r="34" ht="39.0" customHeight="1">
      <c r="A34" s="27"/>
      <c r="J34" s="546"/>
      <c r="Q34" s="27"/>
    </row>
    <row r="35" ht="24.75" customHeight="1">
      <c r="A35" s="27"/>
      <c r="J35" s="546"/>
      <c r="Q35" s="27"/>
    </row>
    <row r="36" ht="24.75" customHeight="1">
      <c r="A36" s="27"/>
      <c r="J36" s="546"/>
      <c r="Q36" s="27"/>
    </row>
    <row r="37" ht="24.75" customHeight="1">
      <c r="A37" s="27"/>
      <c r="J37" s="546"/>
      <c r="Q37" s="27"/>
    </row>
    <row r="38" ht="31.5" customHeight="1">
      <c r="A38" s="74"/>
      <c r="J38" s="546"/>
      <c r="Q38" s="74"/>
    </row>
    <row r="39" ht="22.5" customHeight="1">
      <c r="A39" s="74"/>
      <c r="B39" s="517"/>
      <c r="C39" s="517"/>
      <c r="D39" s="517"/>
      <c r="E39" s="517"/>
      <c r="F39" s="517"/>
      <c r="G39" s="517"/>
      <c r="H39" s="74"/>
      <c r="I39" s="74"/>
      <c r="J39" s="74"/>
      <c r="K39" s="74"/>
      <c r="L39" s="74"/>
      <c r="M39" s="74"/>
      <c r="N39" s="74"/>
      <c r="O39" s="74"/>
      <c r="P39" s="74"/>
      <c r="Q39" s="74"/>
    </row>
    <row r="40" ht="12.0" customHeight="1">
      <c r="A40" s="74"/>
      <c r="B40" s="517"/>
      <c r="C40" s="517"/>
      <c r="D40" s="517"/>
      <c r="E40" s="517"/>
      <c r="F40" s="517"/>
      <c r="G40" s="517"/>
      <c r="H40" s="74"/>
      <c r="I40" s="74"/>
      <c r="J40" s="74"/>
      <c r="K40" s="74"/>
      <c r="L40" s="74"/>
      <c r="M40" s="74"/>
      <c r="N40" s="74"/>
      <c r="O40" s="74"/>
      <c r="P40" s="74"/>
      <c r="Q40" s="74"/>
    </row>
    <row r="41" ht="16.5" customHeight="1">
      <c r="A41" s="88"/>
      <c r="B41" s="89"/>
      <c r="C41" s="90" t="s">
        <v>647</v>
      </c>
      <c r="H41" s="90"/>
      <c r="I41" s="91" t="s">
        <v>56</v>
      </c>
      <c r="K41" s="92" t="s">
        <v>57</v>
      </c>
      <c r="N41" s="92" t="s">
        <v>58</v>
      </c>
      <c r="P41" s="156" t="s">
        <v>365</v>
      </c>
    </row>
    <row r="42" ht="19.5" customHeight="1">
      <c r="A42" s="88"/>
      <c r="B42" s="89"/>
      <c r="H42" s="90"/>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3">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C41:G42"/>
    <mergeCell ref="I41:J42"/>
    <mergeCell ref="K41:M42"/>
    <mergeCell ref="N41:O42"/>
    <mergeCell ref="P41:Q42"/>
    <mergeCell ref="B28:P28"/>
    <mergeCell ref="B30:I30"/>
    <mergeCell ref="J30:P30"/>
    <mergeCell ref="B31:I32"/>
    <mergeCell ref="J31:P32"/>
    <mergeCell ref="B33:I38"/>
    <mergeCell ref="J33:P38"/>
  </mergeCells>
  <printOptions gridLines="1" horizontalCentered="1"/>
  <pageMargins bottom="0.0" footer="0.0" header="0.0" left="0.0" right="0.0" top="0.0"/>
  <pageSetup cellComments="atEnd" orientation="portrait" pageOrder="overThenDown"/>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12.0" customHeight="1">
      <c r="A5" s="1"/>
      <c r="B5" s="1"/>
      <c r="C5" s="1"/>
      <c r="D5" s="1"/>
      <c r="E5" s="1"/>
      <c r="F5" s="1"/>
      <c r="G5" s="1"/>
      <c r="H5" s="1"/>
      <c r="I5" s="110" t="str">
        <f>'Copy of HOJA RESÚMEN 2026'!F8</f>
        <v>No. Cotización:</v>
      </c>
      <c r="L5" s="203" t="str">
        <f>'Copy of HOJA RESÚMEN 2026'!H8</f>
        <v>E325126IL251</v>
      </c>
      <c r="N5" s="1"/>
      <c r="O5" s="327" t="s">
        <v>648</v>
      </c>
      <c r="P5" s="7">
        <f>'Copy of HOJA RESÚMEN 2026'!P5</f>
        <v>46122</v>
      </c>
      <c r="Q5" s="8"/>
    </row>
    <row r="6" ht="15.0" customHeight="1">
      <c r="A6" s="9"/>
      <c r="B6" s="10"/>
      <c r="C6" s="112"/>
      <c r="D6" s="9"/>
      <c r="E6" s="9"/>
      <c r="F6" s="9"/>
      <c r="G6" s="9"/>
      <c r="H6" s="9"/>
      <c r="I6" s="9"/>
      <c r="K6" s="9"/>
      <c r="L6" s="9"/>
      <c r="M6" s="9"/>
      <c r="N6" s="9"/>
      <c r="O6" s="9"/>
    </row>
    <row r="7" ht="27.0" customHeight="1">
      <c r="A7" s="9"/>
      <c r="B7" s="130" t="s">
        <v>562</v>
      </c>
    </row>
    <row r="8" ht="25.5" customHeight="1">
      <c r="A8" s="9"/>
      <c r="B8" s="218" t="s">
        <v>649</v>
      </c>
      <c r="Q8" s="23"/>
    </row>
    <row r="9" ht="25.5" customHeight="1">
      <c r="A9" s="24"/>
      <c r="B9" s="218" t="s">
        <v>650</v>
      </c>
      <c r="Q9" s="23"/>
    </row>
    <row r="10" ht="25.5" customHeight="1">
      <c r="A10" s="27"/>
      <c r="B10" s="218" t="s">
        <v>651</v>
      </c>
    </row>
    <row r="11" ht="25.5" customHeight="1">
      <c r="A11" s="27"/>
      <c r="B11" s="218" t="s">
        <v>566</v>
      </c>
    </row>
    <row r="12" ht="25.5" customHeight="1">
      <c r="A12" s="27"/>
      <c r="B12" s="218" t="s">
        <v>652</v>
      </c>
      <c r="Q12" s="36"/>
    </row>
    <row r="13" ht="25.5" customHeight="1">
      <c r="A13" s="27"/>
      <c r="B13" s="218" t="s">
        <v>568</v>
      </c>
      <c r="Q13" s="36"/>
    </row>
    <row r="14" ht="10.5" customHeight="1">
      <c r="A14" s="27"/>
      <c r="B14" s="218"/>
      <c r="C14" s="218"/>
      <c r="D14" s="218"/>
      <c r="E14" s="218"/>
      <c r="F14" s="218"/>
      <c r="G14" s="218"/>
      <c r="H14" s="218"/>
      <c r="I14" s="218"/>
      <c r="J14" s="218"/>
      <c r="K14" s="218"/>
      <c r="L14" s="218"/>
      <c r="M14" s="218"/>
      <c r="N14" s="218"/>
      <c r="O14" s="218"/>
      <c r="P14" s="218"/>
      <c r="Q14" s="36"/>
    </row>
    <row r="15" ht="27.75" customHeight="1">
      <c r="A15" s="27"/>
      <c r="B15" s="130" t="s">
        <v>569</v>
      </c>
      <c r="Q15" s="36"/>
    </row>
    <row r="16" ht="25.5" customHeight="1">
      <c r="A16" s="27"/>
      <c r="B16" s="218" t="s">
        <v>570</v>
      </c>
      <c r="Q16" s="36"/>
    </row>
    <row r="17" ht="25.5" customHeight="1">
      <c r="A17" s="27"/>
      <c r="B17" s="218" t="s">
        <v>653</v>
      </c>
      <c r="Q17" s="36"/>
    </row>
    <row r="18" ht="25.5" customHeight="1">
      <c r="A18" s="27"/>
      <c r="B18" s="218" t="s">
        <v>572</v>
      </c>
      <c r="Q18" s="36"/>
    </row>
    <row r="19" ht="25.5" customHeight="1">
      <c r="A19" s="27"/>
      <c r="B19" s="218" t="s">
        <v>573</v>
      </c>
      <c r="Q19" s="36"/>
    </row>
    <row r="20" ht="25.5" customHeight="1">
      <c r="A20" s="27"/>
      <c r="B20" s="218" t="s">
        <v>574</v>
      </c>
      <c r="Q20" s="36"/>
    </row>
    <row r="21" ht="26.25" customHeight="1">
      <c r="A21" s="27"/>
      <c r="B21" s="130" t="s">
        <v>575</v>
      </c>
    </row>
    <row r="22" ht="6.75" customHeight="1">
      <c r="A22" s="27"/>
      <c r="B22" s="227"/>
      <c r="C22" s="227"/>
      <c r="D22" s="227"/>
      <c r="E22" s="227"/>
      <c r="F22" s="227"/>
      <c r="G22" s="227"/>
      <c r="H22" s="227"/>
      <c r="I22" s="227"/>
      <c r="J22" s="227"/>
      <c r="K22" s="227"/>
      <c r="L22" s="227"/>
      <c r="M22" s="227"/>
      <c r="N22" s="227"/>
      <c r="O22" s="227"/>
      <c r="P22" s="227"/>
      <c r="Q22" s="36"/>
    </row>
    <row r="23" ht="25.5" customHeight="1">
      <c r="A23" s="27"/>
      <c r="B23" s="227" t="s">
        <v>576</v>
      </c>
      <c r="Q23" s="36"/>
    </row>
    <row r="24" ht="25.5" customHeight="1">
      <c r="A24" s="27"/>
      <c r="Q24" s="36"/>
    </row>
    <row r="25" ht="25.5" customHeight="1">
      <c r="A25" s="27"/>
      <c r="B25" s="227" t="s">
        <v>577</v>
      </c>
      <c r="K25" s="227"/>
      <c r="L25" s="227"/>
      <c r="M25" s="227"/>
      <c r="N25" s="227"/>
      <c r="O25" s="227"/>
      <c r="P25" s="227"/>
      <c r="Q25" s="36"/>
    </row>
    <row r="26" ht="25.5" customHeight="1">
      <c r="A26" s="27"/>
      <c r="B26" s="227" t="s">
        <v>578</v>
      </c>
      <c r="Q26" s="36"/>
    </row>
    <row r="27" ht="15.75" customHeight="1">
      <c r="A27" s="27"/>
      <c r="B27" s="513"/>
      <c r="C27" s="513"/>
      <c r="D27" s="513"/>
      <c r="E27" s="513"/>
      <c r="F27" s="513"/>
      <c r="G27" s="513"/>
      <c r="H27" s="513"/>
      <c r="I27" s="513"/>
      <c r="J27" s="513"/>
      <c r="K27" s="513"/>
      <c r="L27" s="513"/>
      <c r="M27" s="513"/>
      <c r="N27" s="513"/>
      <c r="O27" s="513"/>
      <c r="P27" s="513"/>
      <c r="Q27" s="36"/>
    </row>
    <row r="28" ht="28.5" customHeight="1">
      <c r="A28" s="27"/>
      <c r="B28" s="130" t="s">
        <v>579</v>
      </c>
      <c r="Q28" s="36"/>
    </row>
    <row r="29" ht="27.0" customHeight="1">
      <c r="A29" s="27"/>
      <c r="B29" s="27"/>
      <c r="C29" s="27"/>
      <c r="D29" s="27"/>
      <c r="E29" s="27"/>
      <c r="F29" s="27"/>
      <c r="G29" s="27"/>
      <c r="H29" s="27"/>
      <c r="I29" s="27"/>
      <c r="J29" s="27"/>
      <c r="K29" s="27"/>
      <c r="L29" s="27"/>
      <c r="M29" s="27"/>
      <c r="N29" s="27"/>
      <c r="O29" s="27"/>
      <c r="P29" s="27"/>
      <c r="Q29" s="27"/>
    </row>
    <row r="30" ht="27.0" customHeight="1">
      <c r="A30" s="27"/>
      <c r="B30" s="520" t="s">
        <v>589</v>
      </c>
      <c r="J30" s="521" t="s">
        <v>591</v>
      </c>
      <c r="Q30" s="27"/>
    </row>
    <row r="31" ht="51.75" customHeight="1">
      <c r="A31" s="27"/>
      <c r="B31" s="548"/>
      <c r="C31" s="549"/>
      <c r="D31" s="549"/>
      <c r="E31" s="549"/>
      <c r="F31" s="549"/>
      <c r="G31" s="549"/>
      <c r="H31" s="549"/>
      <c r="I31" s="550"/>
      <c r="J31" s="522"/>
      <c r="K31" s="522"/>
      <c r="L31" s="522"/>
      <c r="M31" s="522"/>
      <c r="N31" s="522"/>
      <c r="O31" s="522"/>
      <c r="P31" s="522"/>
      <c r="Q31" s="27"/>
    </row>
    <row r="32" ht="27.0" customHeight="1">
      <c r="A32" s="27"/>
      <c r="B32" s="547" t="s">
        <v>654</v>
      </c>
      <c r="I32" s="45"/>
      <c r="J32" s="516" t="s">
        <v>655</v>
      </c>
      <c r="Q32" s="27"/>
    </row>
    <row r="33" ht="27.0" customHeight="1">
      <c r="A33" s="27"/>
      <c r="B33" s="546"/>
      <c r="I33" s="45"/>
      <c r="Q33" s="27"/>
    </row>
    <row r="34" ht="27.0" customHeight="1">
      <c r="A34" s="27"/>
      <c r="B34" s="546"/>
      <c r="I34" s="45"/>
      <c r="Q34" s="27"/>
    </row>
    <row r="35" ht="24.75" customHeight="1">
      <c r="A35" s="27"/>
      <c r="B35" s="546"/>
      <c r="I35" s="45"/>
      <c r="Q35" s="27"/>
    </row>
    <row r="36" ht="29.25" customHeight="1">
      <c r="A36" s="48"/>
      <c r="B36" s="546"/>
      <c r="I36" s="45"/>
      <c r="Q36" s="48"/>
    </row>
    <row r="37" ht="12.0" customHeight="1">
      <c r="A37" s="74"/>
      <c r="B37" s="57"/>
      <c r="C37" s="58"/>
      <c r="D37" s="58"/>
      <c r="E37" s="58"/>
      <c r="F37" s="58"/>
      <c r="G37" s="58"/>
      <c r="H37" s="58"/>
      <c r="I37" s="59"/>
      <c r="Q37" s="74"/>
    </row>
    <row r="38" ht="12.0" customHeight="1">
      <c r="A38" s="74"/>
      <c r="B38" s="74"/>
      <c r="C38" s="74"/>
      <c r="D38" s="74"/>
      <c r="E38" s="74"/>
      <c r="F38" s="74"/>
      <c r="G38" s="74"/>
      <c r="H38" s="74"/>
      <c r="I38" s="74"/>
      <c r="J38" s="74"/>
      <c r="K38" s="74"/>
      <c r="L38" s="74"/>
      <c r="M38" s="74"/>
      <c r="N38" s="74"/>
      <c r="O38" s="74"/>
      <c r="P38" s="74"/>
      <c r="Q38" s="74"/>
    </row>
    <row r="39" ht="12.75" customHeight="1">
      <c r="A39" s="74"/>
      <c r="B39" s="74"/>
      <c r="C39" s="74"/>
      <c r="D39" s="74"/>
      <c r="E39" s="74"/>
      <c r="F39" s="74"/>
      <c r="G39" s="74"/>
      <c r="H39" s="74"/>
      <c r="I39" s="74"/>
      <c r="J39" s="74"/>
      <c r="K39" s="74"/>
      <c r="L39" s="74"/>
      <c r="M39" s="74"/>
      <c r="N39" s="74"/>
      <c r="O39" s="74"/>
      <c r="P39" s="74"/>
      <c r="Q39" s="74"/>
    </row>
    <row r="40" ht="16.5" customHeight="1">
      <c r="A40" s="88"/>
      <c r="B40" s="89"/>
      <c r="C40" s="90" t="s">
        <v>656</v>
      </c>
      <c r="H40" s="90"/>
      <c r="I40" s="91" t="s">
        <v>56</v>
      </c>
      <c r="K40" s="92" t="s">
        <v>57</v>
      </c>
      <c r="N40" s="92" t="s">
        <v>58</v>
      </c>
      <c r="P40" s="156" t="s">
        <v>365</v>
      </c>
    </row>
    <row r="41" ht="19.5" customHeight="1">
      <c r="A41" s="88"/>
      <c r="B41" s="89"/>
      <c r="H41" s="90"/>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1">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4"/>
    <mergeCell ref="B25:J25"/>
    <mergeCell ref="B26:P26"/>
    <mergeCell ref="K40:M41"/>
    <mergeCell ref="N40:O41"/>
    <mergeCell ref="P40:Q41"/>
    <mergeCell ref="B28:P28"/>
    <mergeCell ref="B30:I30"/>
    <mergeCell ref="J30:P30"/>
    <mergeCell ref="B32:I37"/>
    <mergeCell ref="J32:P37"/>
    <mergeCell ref="C40:G41"/>
    <mergeCell ref="I40:J41"/>
  </mergeCells>
  <printOptions gridLines="1" horizontalCentered="1"/>
  <pageMargins bottom="0.0" footer="0.0" header="0.0" left="0.0" right="0.0" top="0.0"/>
  <pageSetup cellComments="atEnd" orientation="portrait" pageOrder="overThenDown"/>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7.25"/>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8.0" customHeight="1">
      <c r="A4" s="1"/>
      <c r="B4" s="1"/>
      <c r="C4" s="1"/>
      <c r="D4" s="1"/>
      <c r="E4" s="1"/>
      <c r="F4" s="1"/>
      <c r="G4" s="1"/>
      <c r="H4" s="1"/>
      <c r="I4" s="1"/>
      <c r="J4" s="1"/>
      <c r="Q4" s="4"/>
    </row>
    <row r="5" ht="20.25" customHeight="1">
      <c r="A5" s="1"/>
      <c r="B5" s="1"/>
      <c r="C5" s="1"/>
      <c r="D5" s="1"/>
      <c r="E5" s="1"/>
      <c r="F5" s="1"/>
      <c r="G5" s="1"/>
      <c r="H5" s="1"/>
      <c r="I5" s="110" t="str">
        <f>'Copy of HOJA RESÚMEN 2026'!F8</f>
        <v>No. Cotización:</v>
      </c>
      <c r="L5" s="203" t="str">
        <f>'Copy of HOJA RESÚMEN 2026'!H8</f>
        <v>E325126IL251</v>
      </c>
      <c r="N5" s="1"/>
      <c r="O5" s="327" t="str">
        <f>'Copy of HOJA RESÚMEN 2026'!O5</f>
        <v>  Fecha: </v>
      </c>
      <c r="P5" s="7">
        <f>'Copy of HOJA RESÚMEN 2026'!P5</f>
        <v>46122</v>
      </c>
      <c r="Q5" s="8"/>
    </row>
    <row r="6" ht="16.5" customHeight="1">
      <c r="A6" s="9"/>
      <c r="B6" s="10"/>
      <c r="C6" s="112"/>
      <c r="D6" s="9"/>
      <c r="E6" s="9"/>
      <c r="F6" s="9"/>
      <c r="G6" s="9"/>
      <c r="H6" s="9"/>
      <c r="I6" s="9"/>
      <c r="K6" s="9"/>
      <c r="L6" s="9"/>
      <c r="M6" s="9"/>
      <c r="N6" s="9"/>
      <c r="O6" s="9"/>
    </row>
    <row r="7" ht="27.0" customHeight="1">
      <c r="A7" s="9"/>
      <c r="B7" s="130" t="s">
        <v>562</v>
      </c>
    </row>
    <row r="8" ht="24.75" customHeight="1">
      <c r="A8" s="9"/>
      <c r="B8" s="218" t="s">
        <v>657</v>
      </c>
      <c r="Q8" s="23"/>
    </row>
    <row r="9" ht="25.5" customHeight="1">
      <c r="A9" s="24"/>
      <c r="B9" s="218" t="s">
        <v>583</v>
      </c>
      <c r="Q9" s="23"/>
    </row>
    <row r="10" ht="22.5" customHeight="1">
      <c r="A10" s="27"/>
      <c r="B10" s="218" t="s">
        <v>658</v>
      </c>
    </row>
    <row r="11" ht="22.5" customHeight="1">
      <c r="A11" s="27"/>
      <c r="B11" s="218" t="s">
        <v>585</v>
      </c>
    </row>
    <row r="12" ht="18.75" customHeight="1">
      <c r="A12" s="27"/>
      <c r="B12" s="218" t="s">
        <v>659</v>
      </c>
      <c r="Q12" s="36"/>
    </row>
    <row r="13" ht="24.75" customHeight="1">
      <c r="A13" s="27"/>
      <c r="B13" s="218" t="s">
        <v>568</v>
      </c>
      <c r="Q13" s="36"/>
    </row>
    <row r="14" ht="12.0" customHeight="1">
      <c r="A14" s="27"/>
      <c r="B14" s="218"/>
      <c r="C14" s="218"/>
      <c r="D14" s="218"/>
      <c r="E14" s="218"/>
      <c r="F14" s="218"/>
      <c r="G14" s="218"/>
      <c r="H14" s="218"/>
      <c r="I14" s="218"/>
      <c r="J14" s="218"/>
      <c r="K14" s="218"/>
      <c r="L14" s="218"/>
      <c r="M14" s="218"/>
      <c r="N14" s="218"/>
      <c r="O14" s="218"/>
      <c r="P14" s="218"/>
      <c r="Q14" s="36"/>
    </row>
    <row r="15" ht="22.5" customHeight="1">
      <c r="A15" s="27"/>
      <c r="B15" s="130" t="s">
        <v>569</v>
      </c>
      <c r="Q15" s="36"/>
    </row>
    <row r="16" ht="28.5" customHeight="1">
      <c r="A16" s="27"/>
      <c r="B16" s="518" t="s">
        <v>587</v>
      </c>
      <c r="Q16" s="36"/>
    </row>
    <row r="17" ht="20.25" customHeight="1">
      <c r="A17" s="27"/>
      <c r="B17" s="218" t="s">
        <v>52</v>
      </c>
      <c r="Q17" s="36"/>
    </row>
    <row r="18" ht="13.5" customHeight="1">
      <c r="A18" s="27"/>
      <c r="B18" s="218" t="s">
        <v>572</v>
      </c>
      <c r="Q18" s="36"/>
    </row>
    <row r="19" ht="24.75" customHeight="1">
      <c r="A19" s="27"/>
      <c r="B19" s="218" t="s">
        <v>573</v>
      </c>
      <c r="Q19" s="36"/>
    </row>
    <row r="20" ht="24.75" customHeight="1">
      <c r="A20" s="27"/>
      <c r="B20" s="218" t="s">
        <v>574</v>
      </c>
      <c r="Q20" s="36"/>
    </row>
    <row r="21" ht="27.0" customHeight="1">
      <c r="A21" s="27"/>
      <c r="B21" s="519" t="s">
        <v>588</v>
      </c>
      <c r="Q21" s="36"/>
    </row>
    <row r="22" ht="2.25" customHeight="1">
      <c r="A22" s="27"/>
      <c r="B22" s="519"/>
      <c r="C22" s="519"/>
      <c r="D22" s="519"/>
      <c r="E22" s="519"/>
      <c r="F22" s="519"/>
      <c r="G22" s="519"/>
      <c r="H22" s="519"/>
      <c r="I22" s="519"/>
      <c r="J22" s="519"/>
      <c r="K22" s="519"/>
      <c r="L22" s="519"/>
      <c r="M22" s="519"/>
      <c r="N22" s="519"/>
      <c r="O22" s="519"/>
      <c r="P22" s="519"/>
      <c r="Q22" s="36"/>
    </row>
    <row r="23" ht="20.25" customHeight="1">
      <c r="A23" s="27"/>
      <c r="B23" s="130" t="s">
        <v>575</v>
      </c>
    </row>
    <row r="24" ht="6.0" customHeight="1">
      <c r="A24" s="27"/>
      <c r="B24" s="227"/>
      <c r="C24" s="227"/>
      <c r="D24" s="227"/>
      <c r="E24" s="227"/>
      <c r="F24" s="227"/>
      <c r="G24" s="227"/>
      <c r="H24" s="227"/>
      <c r="I24" s="227"/>
      <c r="J24" s="227"/>
      <c r="K24" s="227"/>
      <c r="L24" s="227"/>
      <c r="M24" s="227"/>
      <c r="N24" s="227"/>
      <c r="O24" s="227"/>
      <c r="P24" s="227"/>
      <c r="Q24" s="36"/>
    </row>
    <row r="25" ht="9.0" customHeight="1">
      <c r="A25" s="27"/>
      <c r="B25" s="227" t="s">
        <v>576</v>
      </c>
      <c r="Q25" s="36"/>
    </row>
    <row r="26" ht="21.0" customHeight="1">
      <c r="A26" s="27"/>
      <c r="Q26" s="36"/>
    </row>
    <row r="27" ht="18.75" customHeight="1">
      <c r="A27" s="27"/>
      <c r="B27" s="227" t="s">
        <v>577</v>
      </c>
      <c r="K27" s="227"/>
      <c r="L27" s="227"/>
      <c r="M27" s="227"/>
      <c r="N27" s="227"/>
      <c r="O27" s="227"/>
      <c r="P27" s="227"/>
      <c r="Q27" s="36"/>
    </row>
    <row r="28" ht="51.0" customHeight="1">
      <c r="A28" s="27"/>
      <c r="B28" s="227" t="s">
        <v>660</v>
      </c>
      <c r="Q28" s="36"/>
    </row>
    <row r="29" ht="50.25" customHeight="1">
      <c r="A29" s="27"/>
      <c r="B29" s="551" t="s">
        <v>661</v>
      </c>
      <c r="Q29" s="36"/>
    </row>
    <row r="30" ht="7.5" customHeight="1">
      <c r="A30" s="27"/>
      <c r="B30" s="513"/>
      <c r="C30" s="513"/>
      <c r="D30" s="513"/>
      <c r="E30" s="513"/>
      <c r="F30" s="513"/>
      <c r="G30" s="513"/>
      <c r="H30" s="513"/>
      <c r="I30" s="513"/>
      <c r="J30" s="513"/>
      <c r="K30" s="513"/>
      <c r="L30" s="513"/>
      <c r="M30" s="513"/>
      <c r="N30" s="513"/>
      <c r="O30" s="513"/>
      <c r="P30" s="513"/>
      <c r="Q30" s="36"/>
    </row>
    <row r="31" ht="18.75" customHeight="1">
      <c r="A31" s="27"/>
      <c r="B31" s="130" t="s">
        <v>579</v>
      </c>
      <c r="Q31" s="36"/>
    </row>
    <row r="32" ht="24.0" customHeight="1">
      <c r="A32" s="27"/>
      <c r="B32" s="520" t="s">
        <v>589</v>
      </c>
      <c r="H32" s="520" t="s">
        <v>590</v>
      </c>
      <c r="M32" s="521" t="s">
        <v>591</v>
      </c>
      <c r="Q32" s="27"/>
    </row>
    <row r="33" ht="18.0" customHeight="1">
      <c r="A33" s="27"/>
      <c r="B33" s="522"/>
      <c r="C33" s="522"/>
      <c r="D33" s="522"/>
      <c r="E33" s="522"/>
      <c r="F33" s="522"/>
      <c r="G33" s="522"/>
      <c r="H33" s="523"/>
      <c r="L33" s="524"/>
      <c r="M33" s="522"/>
      <c r="Q33" s="27"/>
    </row>
    <row r="34" ht="11.25" customHeight="1">
      <c r="A34" s="27"/>
      <c r="B34" s="522"/>
      <c r="C34" s="522"/>
      <c r="D34" s="522"/>
      <c r="E34" s="522"/>
      <c r="F34" s="522"/>
      <c r="G34" s="522"/>
      <c r="H34" s="523"/>
      <c r="I34" s="523"/>
      <c r="J34" s="523"/>
      <c r="K34" s="523"/>
      <c r="L34" s="524"/>
      <c r="M34" s="522"/>
      <c r="N34" s="522"/>
      <c r="O34" s="522"/>
      <c r="P34" s="522"/>
      <c r="Q34" s="27"/>
    </row>
    <row r="35" ht="21.0" customHeight="1">
      <c r="A35" s="27"/>
      <c r="B35" s="516"/>
      <c r="C35" s="522"/>
      <c r="D35" s="522"/>
      <c r="E35" s="522"/>
      <c r="F35" s="522"/>
      <c r="G35" s="522"/>
      <c r="H35" s="524" t="s">
        <v>662</v>
      </c>
      <c r="M35" s="516" t="s">
        <v>663</v>
      </c>
      <c r="Q35" s="27"/>
    </row>
    <row r="36" ht="41.25" customHeight="1">
      <c r="A36" s="27"/>
      <c r="B36" s="516" t="s">
        <v>664</v>
      </c>
      <c r="Q36" s="27"/>
    </row>
    <row r="37" ht="24.75" customHeight="1">
      <c r="A37" s="27"/>
      <c r="Q37" s="27"/>
    </row>
    <row r="38" ht="24.75" customHeight="1">
      <c r="A38" s="27"/>
      <c r="Q38" s="27"/>
    </row>
    <row r="39" ht="24.75" customHeight="1">
      <c r="A39" s="27"/>
      <c r="Q39" s="27"/>
    </row>
    <row r="40" ht="20.25" customHeight="1">
      <c r="A40" s="74"/>
      <c r="Q40" s="74"/>
    </row>
    <row r="41" ht="1.5" customHeight="1">
      <c r="A41" s="74"/>
      <c r="B41" s="525"/>
      <c r="Q41" s="74"/>
    </row>
    <row r="42" ht="12.0" customHeight="1">
      <c r="A42" s="74"/>
      <c r="B42" s="517"/>
      <c r="C42" s="517"/>
      <c r="D42" s="517"/>
      <c r="E42" s="517"/>
      <c r="F42" s="517"/>
      <c r="G42" s="517"/>
      <c r="H42" s="74"/>
      <c r="I42" s="74"/>
      <c r="J42" s="74"/>
      <c r="K42" s="74"/>
      <c r="L42" s="74"/>
      <c r="M42" s="74"/>
      <c r="N42" s="74"/>
      <c r="O42" s="74"/>
      <c r="P42" s="74"/>
      <c r="Q42" s="74"/>
    </row>
    <row r="43" ht="16.5" customHeight="1">
      <c r="A43" s="88"/>
      <c r="B43" s="89"/>
      <c r="C43" s="90" t="s">
        <v>665</v>
      </c>
      <c r="H43" s="90"/>
      <c r="I43" s="91" t="s">
        <v>56</v>
      </c>
      <c r="K43" s="92" t="s">
        <v>57</v>
      </c>
      <c r="N43" s="92" t="s">
        <v>58</v>
      </c>
      <c r="P43" s="156" t="s">
        <v>666</v>
      </c>
    </row>
    <row r="44" ht="19.5" customHeight="1">
      <c r="A44" s="88"/>
      <c r="B44" s="89"/>
      <c r="H44" s="90"/>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8">
    <mergeCell ref="K2:P2"/>
    <mergeCell ref="K3:P4"/>
    <mergeCell ref="I5:K5"/>
    <mergeCell ref="L5:M5"/>
    <mergeCell ref="B7:P7"/>
    <mergeCell ref="B8:P8"/>
    <mergeCell ref="B9:P9"/>
    <mergeCell ref="B10:P10"/>
    <mergeCell ref="B11:P11"/>
    <mergeCell ref="B12:P12"/>
    <mergeCell ref="B13:P13"/>
    <mergeCell ref="B15:P15"/>
    <mergeCell ref="B16:P16"/>
    <mergeCell ref="B17:P17"/>
    <mergeCell ref="B18:P18"/>
    <mergeCell ref="B19:P19"/>
    <mergeCell ref="B20:P20"/>
    <mergeCell ref="B21:P21"/>
    <mergeCell ref="B23:P23"/>
    <mergeCell ref="B25:P26"/>
    <mergeCell ref="B27:J27"/>
    <mergeCell ref="B28:P28"/>
    <mergeCell ref="B29:P29"/>
    <mergeCell ref="B31:P31"/>
    <mergeCell ref="B32:G32"/>
    <mergeCell ref="H32:L32"/>
    <mergeCell ref="M32:P32"/>
    <mergeCell ref="M33:P33"/>
    <mergeCell ref="K43:M44"/>
    <mergeCell ref="N43:O44"/>
    <mergeCell ref="P43:Q44"/>
    <mergeCell ref="H33:K33"/>
    <mergeCell ref="H35:L41"/>
    <mergeCell ref="M35:P41"/>
    <mergeCell ref="B36:G40"/>
    <mergeCell ref="B41:G41"/>
    <mergeCell ref="C43:G44"/>
    <mergeCell ref="I43:J44"/>
  </mergeCells>
  <printOptions gridLines="1" horizontalCentered="1"/>
  <pageMargins bottom="0.0" footer="0.0" header="0.0" left="0.0" right="0.0" top="0.0"/>
  <pageSetup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3" width="7.88"/>
    <col customWidth="1" min="4"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38"/>
    <col customWidth="1" min="16" max="16" width="8.88"/>
    <col customWidth="1" min="17" max="17" width="4.25"/>
  </cols>
  <sheetData>
    <row r="1" ht="15.75" customHeight="1">
      <c r="A1" s="1" t="s">
        <v>59</v>
      </c>
      <c r="B1" s="1"/>
      <c r="C1" s="1"/>
      <c r="D1" s="1"/>
      <c r="E1" s="1"/>
      <c r="F1" s="1"/>
      <c r="G1" s="1"/>
      <c r="H1" s="1"/>
      <c r="I1" s="1"/>
      <c r="J1" s="1"/>
      <c r="K1" s="1"/>
      <c r="L1" s="1"/>
      <c r="M1" s="1"/>
      <c r="N1" s="1"/>
      <c r="O1" s="1"/>
      <c r="P1" s="1"/>
      <c r="Q1" s="1"/>
    </row>
    <row r="2" ht="10.5" customHeight="1">
      <c r="A2" s="1"/>
      <c r="B2" s="1"/>
      <c r="C2" s="1"/>
      <c r="D2" s="1"/>
      <c r="E2" s="1"/>
      <c r="F2" s="1"/>
      <c r="G2" s="1"/>
      <c r="H2" s="1"/>
      <c r="I2" s="1"/>
      <c r="J2" s="1"/>
      <c r="K2" s="1"/>
      <c r="L2" s="1"/>
      <c r="M2" s="1"/>
      <c r="N2" s="1"/>
      <c r="O2" s="1"/>
      <c r="P2" s="1"/>
      <c r="Q2" s="1"/>
    </row>
    <row r="3" ht="15.75" customHeight="1">
      <c r="A3" s="1"/>
      <c r="B3" s="95"/>
      <c r="C3" s="96"/>
      <c r="D3" s="96"/>
      <c r="E3" s="96"/>
      <c r="F3" s="96"/>
      <c r="G3" s="96"/>
      <c r="H3" s="96"/>
      <c r="I3" s="96"/>
      <c r="J3" s="96"/>
      <c r="K3" s="96"/>
      <c r="L3" s="96"/>
      <c r="M3" s="96"/>
      <c r="N3" s="96"/>
      <c r="O3" s="96"/>
      <c r="P3" s="97"/>
      <c r="Q3" s="1"/>
    </row>
    <row r="4" ht="18.0" customHeight="1">
      <c r="A4" s="1"/>
      <c r="B4" s="98"/>
      <c r="C4" s="1"/>
      <c r="D4" s="1"/>
      <c r="E4" s="1"/>
      <c r="F4" s="1"/>
      <c r="G4" s="1"/>
      <c r="H4" s="1"/>
      <c r="I4" s="1"/>
      <c r="J4" s="1"/>
      <c r="K4" s="1"/>
      <c r="L4" s="1"/>
      <c r="M4" s="1"/>
      <c r="N4" s="1"/>
      <c r="O4" s="1"/>
      <c r="P4" s="99"/>
      <c r="Q4" s="1"/>
    </row>
    <row r="5" ht="12.0" customHeight="1">
      <c r="A5" s="1"/>
      <c r="B5" s="98"/>
      <c r="C5" s="1"/>
      <c r="D5" s="1"/>
      <c r="E5" s="1"/>
      <c r="F5" s="1"/>
      <c r="G5" s="1"/>
      <c r="H5" s="1"/>
      <c r="I5" s="1"/>
      <c r="J5" s="1"/>
      <c r="K5" s="1"/>
      <c r="L5" s="1"/>
      <c r="M5" s="1"/>
      <c r="N5" s="1"/>
      <c r="O5" s="1"/>
      <c r="P5" s="99"/>
      <c r="Q5" s="1"/>
    </row>
    <row r="6" ht="15.0" customHeight="1">
      <c r="A6" s="1"/>
      <c r="B6" s="98"/>
      <c r="C6" s="1"/>
      <c r="D6" s="1"/>
      <c r="E6" s="1"/>
      <c r="F6" s="1"/>
      <c r="G6" s="1"/>
      <c r="H6" s="1"/>
      <c r="I6" s="1"/>
      <c r="J6" s="1"/>
      <c r="K6" s="1"/>
      <c r="L6" s="1"/>
      <c r="M6" s="1"/>
      <c r="N6" s="1"/>
      <c r="O6" s="1"/>
      <c r="P6" s="99"/>
      <c r="Q6" s="1"/>
    </row>
    <row r="7" ht="15.75" customHeight="1">
      <c r="A7" s="1"/>
      <c r="B7" s="98"/>
      <c r="C7" s="1"/>
      <c r="D7" s="1"/>
      <c r="E7" s="1"/>
      <c r="F7" s="1"/>
      <c r="G7" s="1"/>
      <c r="H7" s="1"/>
      <c r="I7" s="1"/>
      <c r="J7" s="1"/>
      <c r="K7" s="1"/>
      <c r="L7" s="1"/>
      <c r="M7" s="1"/>
      <c r="N7" s="1"/>
      <c r="O7" s="1"/>
      <c r="P7" s="99"/>
      <c r="Q7" s="1"/>
    </row>
    <row r="8" ht="14.25" customHeight="1">
      <c r="A8" s="1"/>
      <c r="B8" s="98"/>
      <c r="C8" s="1"/>
      <c r="D8" s="1"/>
      <c r="E8" s="1"/>
      <c r="F8" s="1"/>
      <c r="G8" s="1"/>
      <c r="H8" s="1"/>
      <c r="I8" s="1"/>
      <c r="J8" s="1"/>
      <c r="K8" s="1"/>
      <c r="L8" s="1"/>
      <c r="M8" s="1"/>
      <c r="N8" s="1"/>
      <c r="O8" s="1"/>
      <c r="P8" s="99"/>
      <c r="Q8" s="1"/>
    </row>
    <row r="9" ht="29.25" customHeight="1">
      <c r="A9" s="1"/>
      <c r="B9" s="98"/>
      <c r="C9" s="1"/>
      <c r="D9" s="1"/>
      <c r="E9" s="1"/>
      <c r="F9" s="1"/>
      <c r="G9" s="1"/>
      <c r="H9" s="1"/>
      <c r="I9" s="1"/>
      <c r="J9" s="1"/>
      <c r="K9" s="1"/>
      <c r="L9" s="1"/>
      <c r="M9" s="1"/>
      <c r="N9" s="1"/>
      <c r="O9" s="1"/>
      <c r="P9" s="99"/>
      <c r="Q9" s="1"/>
    </row>
    <row r="10" ht="33.0" customHeight="1">
      <c r="A10" s="1"/>
      <c r="B10" s="98"/>
      <c r="C10" s="1"/>
      <c r="D10" s="1"/>
      <c r="E10" s="1"/>
      <c r="F10" s="1"/>
      <c r="G10" s="1"/>
      <c r="H10" s="1"/>
      <c r="I10" s="1"/>
      <c r="J10" s="1"/>
      <c r="K10" s="1"/>
      <c r="L10" s="1"/>
      <c r="M10" s="1"/>
      <c r="N10" s="1"/>
      <c r="O10" s="1"/>
      <c r="P10" s="99"/>
      <c r="Q10" s="1"/>
    </row>
    <row r="11" ht="15.0" customHeight="1">
      <c r="A11" s="1"/>
      <c r="B11" s="98"/>
      <c r="C11" s="1"/>
      <c r="D11" s="1"/>
      <c r="E11" s="1"/>
      <c r="F11" s="1"/>
      <c r="G11" s="1"/>
      <c r="H11" s="1"/>
      <c r="I11" s="1"/>
      <c r="J11" s="1"/>
      <c r="K11" s="1"/>
      <c r="L11" s="1"/>
      <c r="M11" s="1"/>
      <c r="N11" s="1"/>
      <c r="O11" s="1"/>
      <c r="P11" s="99"/>
      <c r="Q11" s="1"/>
    </row>
    <row r="12" ht="10.5" customHeight="1">
      <c r="A12" s="1"/>
      <c r="B12" s="98"/>
      <c r="C12" s="1"/>
      <c r="D12" s="1"/>
      <c r="E12" s="1"/>
      <c r="F12" s="1"/>
      <c r="G12" s="1"/>
      <c r="H12" s="1"/>
      <c r="I12" s="1"/>
      <c r="J12" s="1"/>
      <c r="K12" s="1"/>
      <c r="L12" s="1"/>
      <c r="M12" s="1"/>
      <c r="N12" s="1"/>
      <c r="O12" s="1"/>
      <c r="P12" s="99"/>
      <c r="Q12" s="1"/>
    </row>
    <row r="13" ht="17.25" customHeight="1">
      <c r="A13" s="1"/>
      <c r="B13" s="98"/>
      <c r="C13" s="1"/>
      <c r="D13" s="1"/>
      <c r="E13" s="1"/>
      <c r="F13" s="1"/>
      <c r="G13" s="1"/>
      <c r="H13" s="1"/>
      <c r="I13" s="1"/>
      <c r="J13" s="1"/>
      <c r="K13" s="1"/>
      <c r="L13" s="1"/>
      <c r="M13" s="1"/>
      <c r="N13" s="1"/>
      <c r="O13" s="1"/>
      <c r="P13" s="99"/>
      <c r="Q13" s="1"/>
    </row>
    <row r="14" ht="27.0" customHeight="1">
      <c r="A14" s="1"/>
      <c r="B14" s="98"/>
      <c r="C14" s="1"/>
      <c r="D14" s="1"/>
      <c r="E14" s="1"/>
      <c r="F14" s="1"/>
      <c r="G14" s="1"/>
      <c r="H14" s="1"/>
      <c r="I14" s="1"/>
      <c r="J14" s="1"/>
      <c r="K14" s="1"/>
      <c r="L14" s="1"/>
      <c r="M14" s="1"/>
      <c r="N14" s="1"/>
      <c r="O14" s="1"/>
      <c r="P14" s="99"/>
      <c r="Q14" s="1"/>
    </row>
    <row r="15" ht="27.0" customHeight="1">
      <c r="A15" s="1"/>
      <c r="B15" s="98"/>
      <c r="C15" s="1"/>
      <c r="D15" s="1"/>
      <c r="E15" s="1"/>
      <c r="F15" s="1"/>
      <c r="G15" s="1"/>
      <c r="H15" s="1"/>
      <c r="I15" s="1"/>
      <c r="J15" s="1"/>
      <c r="K15" s="1"/>
      <c r="L15" s="1"/>
      <c r="M15" s="1"/>
      <c r="N15" s="1"/>
      <c r="O15" s="1"/>
      <c r="P15" s="99"/>
      <c r="Q15" s="1"/>
    </row>
    <row r="16" ht="27.0" customHeight="1">
      <c r="A16" s="1"/>
      <c r="B16" s="98"/>
      <c r="C16" s="1"/>
      <c r="D16" s="1"/>
      <c r="E16" s="1"/>
      <c r="F16" s="1"/>
      <c r="G16" s="1"/>
      <c r="H16" s="1"/>
      <c r="I16" s="1"/>
      <c r="J16" s="1"/>
      <c r="K16" s="1"/>
      <c r="L16" s="1"/>
      <c r="M16" s="1"/>
      <c r="N16" s="1"/>
      <c r="O16" s="1"/>
      <c r="P16" s="99"/>
      <c r="Q16" s="1"/>
    </row>
    <row r="17" ht="27.0" customHeight="1">
      <c r="A17" s="1"/>
      <c r="B17" s="98"/>
      <c r="C17" s="1"/>
      <c r="D17" s="1"/>
      <c r="E17" s="1"/>
      <c r="F17" s="1"/>
      <c r="G17" s="1"/>
      <c r="H17" s="1"/>
      <c r="I17" s="1"/>
      <c r="J17" s="1"/>
      <c r="K17" s="1"/>
      <c r="L17" s="1"/>
      <c r="M17" s="1"/>
      <c r="N17" s="1"/>
      <c r="O17" s="1"/>
      <c r="P17" s="99"/>
      <c r="Q17" s="1"/>
    </row>
    <row r="18" ht="14.25" customHeight="1">
      <c r="A18" s="1"/>
      <c r="B18" s="98"/>
      <c r="C18" s="1"/>
      <c r="D18" s="1"/>
      <c r="E18" s="1"/>
      <c r="F18" s="1"/>
      <c r="G18" s="1"/>
      <c r="H18" s="1"/>
      <c r="I18" s="1"/>
      <c r="J18" s="1"/>
      <c r="K18" s="1"/>
      <c r="L18" s="1"/>
      <c r="M18" s="1"/>
      <c r="N18" s="1"/>
      <c r="O18" s="1"/>
      <c r="P18" s="99"/>
      <c r="Q18" s="1"/>
    </row>
    <row r="19" ht="27.0" customHeight="1">
      <c r="A19" s="1"/>
      <c r="B19" s="98"/>
      <c r="C19" s="1"/>
      <c r="D19" s="1"/>
      <c r="E19" s="1"/>
      <c r="F19" s="1"/>
      <c r="G19" s="1"/>
      <c r="H19" s="1"/>
      <c r="I19" s="1"/>
      <c r="J19" s="1"/>
      <c r="K19" s="1"/>
      <c r="L19" s="1"/>
      <c r="M19" s="1"/>
      <c r="N19" s="1"/>
      <c r="O19" s="1"/>
      <c r="P19" s="99"/>
      <c r="Q19" s="1"/>
    </row>
    <row r="20" ht="27.0" customHeight="1">
      <c r="A20" s="1"/>
      <c r="B20" s="98"/>
      <c r="C20" s="1"/>
      <c r="D20" s="2"/>
      <c r="E20" s="2"/>
      <c r="F20" s="2"/>
      <c r="G20" s="2"/>
      <c r="H20" s="2"/>
      <c r="I20" s="2"/>
      <c r="J20" s="2"/>
      <c r="K20" s="2"/>
      <c r="L20" s="2"/>
      <c r="M20" s="2"/>
      <c r="N20" s="2"/>
      <c r="O20" s="1"/>
      <c r="P20" s="99"/>
      <c r="Q20" s="1"/>
    </row>
    <row r="21" ht="27.0" customHeight="1">
      <c r="A21" s="1"/>
      <c r="B21" s="98"/>
      <c r="C21" s="1"/>
      <c r="D21" s="100" t="s">
        <v>62</v>
      </c>
      <c r="O21" s="1"/>
      <c r="P21" s="99"/>
      <c r="Q21" s="1"/>
    </row>
    <row r="22" ht="14.25" customHeight="1">
      <c r="A22" s="1"/>
      <c r="B22" s="98"/>
      <c r="C22" s="1"/>
      <c r="D22" s="1"/>
      <c r="E22" s="1"/>
      <c r="F22" s="1"/>
      <c r="G22" s="1"/>
      <c r="H22" s="1"/>
      <c r="I22" s="1"/>
      <c r="J22" s="1"/>
      <c r="K22" s="1"/>
      <c r="L22" s="1"/>
      <c r="M22" s="1"/>
      <c r="N22" s="1"/>
      <c r="O22" s="1"/>
      <c r="P22" s="99"/>
      <c r="Q22" s="1"/>
    </row>
    <row r="23" ht="27.0" customHeight="1">
      <c r="A23" s="1"/>
      <c r="B23" s="98"/>
      <c r="C23" s="1"/>
      <c r="D23" s="1"/>
      <c r="E23" s="1"/>
      <c r="F23" s="100"/>
      <c r="M23" s="1"/>
      <c r="N23" s="1"/>
      <c r="O23" s="1"/>
      <c r="P23" s="99"/>
      <c r="Q23" s="1"/>
    </row>
    <row r="24" ht="27.0" customHeight="1">
      <c r="A24" s="1"/>
      <c r="B24" s="98"/>
      <c r="C24" s="1"/>
      <c r="D24" s="1"/>
      <c r="E24" s="1"/>
      <c r="F24" s="1"/>
      <c r="G24" s="1"/>
      <c r="H24" s="1"/>
      <c r="I24" s="1"/>
      <c r="J24" s="1"/>
      <c r="K24" s="1"/>
      <c r="L24" s="1"/>
      <c r="M24" s="1"/>
      <c r="N24" s="1"/>
      <c r="O24" s="1"/>
      <c r="P24" s="99"/>
      <c r="Q24" s="1"/>
    </row>
    <row r="25" ht="27.0" customHeight="1">
      <c r="A25" s="1"/>
      <c r="B25" s="98"/>
      <c r="C25" s="1"/>
      <c r="D25" s="1"/>
      <c r="E25" s="1"/>
      <c r="F25" s="1"/>
      <c r="G25" s="1"/>
      <c r="H25" s="1"/>
      <c r="I25" s="1"/>
      <c r="J25" s="1"/>
      <c r="K25" s="1"/>
      <c r="L25" s="1"/>
      <c r="M25" s="1"/>
      <c r="N25" s="1"/>
      <c r="O25" s="1"/>
      <c r="P25" s="99"/>
      <c r="Q25" s="1"/>
    </row>
    <row r="26" ht="18.0" customHeight="1">
      <c r="A26" s="1"/>
      <c r="B26" s="98"/>
      <c r="C26" s="1"/>
      <c r="D26" s="1"/>
      <c r="E26" s="1"/>
      <c r="F26" s="1"/>
      <c r="G26" s="1"/>
      <c r="H26" s="1"/>
      <c r="I26" s="1"/>
      <c r="J26" s="1"/>
      <c r="K26" s="1"/>
      <c r="L26" s="1"/>
      <c r="M26" s="1"/>
      <c r="N26" s="1"/>
      <c r="O26" s="1"/>
      <c r="P26" s="99"/>
      <c r="Q26" s="1"/>
    </row>
    <row r="27" ht="27.0" customHeight="1">
      <c r="A27" s="1"/>
      <c r="B27" s="98"/>
      <c r="C27" s="1"/>
      <c r="D27" s="1"/>
      <c r="E27" s="1"/>
      <c r="F27" s="1"/>
      <c r="G27" s="1"/>
      <c r="H27" s="1"/>
      <c r="I27" s="1"/>
      <c r="J27" s="1"/>
      <c r="K27" s="1"/>
      <c r="L27" s="1"/>
      <c r="M27" s="1"/>
      <c r="N27" s="1"/>
      <c r="O27" s="1"/>
      <c r="P27" s="99"/>
      <c r="Q27" s="1"/>
    </row>
    <row r="28" ht="27.0" customHeight="1">
      <c r="A28" s="1"/>
      <c r="B28" s="98"/>
      <c r="C28" s="1"/>
      <c r="D28" s="1"/>
      <c r="E28" s="1"/>
      <c r="F28" s="1"/>
      <c r="G28" s="1"/>
      <c r="H28" s="1"/>
      <c r="I28" s="1"/>
      <c r="J28" s="1"/>
      <c r="K28" s="1"/>
      <c r="L28" s="1"/>
      <c r="M28" s="1"/>
      <c r="N28" s="1"/>
      <c r="O28" s="1"/>
      <c r="P28" s="99"/>
      <c r="Q28" s="1"/>
    </row>
    <row r="29" ht="27.0" customHeight="1">
      <c r="A29" s="1"/>
      <c r="B29" s="98"/>
      <c r="C29" s="1"/>
      <c r="D29" s="1"/>
      <c r="E29" s="1"/>
      <c r="F29" s="1"/>
      <c r="G29" s="1"/>
      <c r="H29" s="1"/>
      <c r="I29" s="1"/>
      <c r="J29" s="1"/>
      <c r="K29" s="1"/>
      <c r="L29" s="1"/>
      <c r="M29" s="1"/>
      <c r="N29" s="1"/>
      <c r="O29" s="1"/>
      <c r="P29" s="99"/>
      <c r="Q29" s="1"/>
    </row>
    <row r="30" ht="27.0" customHeight="1">
      <c r="A30" s="1"/>
      <c r="B30" s="98"/>
      <c r="C30" s="1"/>
      <c r="D30" s="1"/>
      <c r="E30" s="1"/>
      <c r="F30" s="1"/>
      <c r="G30" s="1"/>
      <c r="H30" s="1"/>
      <c r="I30" s="1"/>
      <c r="J30" s="1"/>
      <c r="K30" s="1"/>
      <c r="L30" s="1"/>
      <c r="M30" s="1"/>
      <c r="N30" s="1"/>
      <c r="O30" s="1"/>
      <c r="P30" s="99"/>
      <c r="Q30" s="1"/>
    </row>
    <row r="31" ht="13.5" customHeight="1">
      <c r="A31" s="1"/>
      <c r="B31" s="98"/>
      <c r="C31" s="1"/>
      <c r="D31" s="1"/>
      <c r="E31" s="1"/>
      <c r="F31" s="1"/>
      <c r="G31" s="1"/>
      <c r="H31" s="1"/>
      <c r="I31" s="1"/>
      <c r="J31" s="1"/>
      <c r="K31" s="1"/>
      <c r="L31" s="1"/>
      <c r="M31" s="1"/>
      <c r="N31" s="1"/>
      <c r="O31" s="1"/>
      <c r="P31" s="99"/>
      <c r="Q31" s="1"/>
    </row>
    <row r="32" ht="27.0" customHeight="1">
      <c r="A32" s="1"/>
      <c r="B32" s="98"/>
      <c r="C32" s="1"/>
      <c r="D32" s="1"/>
      <c r="E32" s="1"/>
      <c r="F32" s="1"/>
      <c r="G32" s="1"/>
      <c r="H32" s="1"/>
      <c r="I32" s="1"/>
      <c r="J32" s="1"/>
      <c r="K32" s="1"/>
      <c r="L32" s="1"/>
      <c r="M32" s="1"/>
      <c r="N32" s="1"/>
      <c r="O32" s="1"/>
      <c r="P32" s="99"/>
      <c r="Q32" s="1"/>
    </row>
    <row r="33" ht="15.0" customHeight="1">
      <c r="A33" s="1"/>
      <c r="B33" s="98"/>
      <c r="C33" s="1"/>
      <c r="D33" s="1"/>
      <c r="E33" s="1"/>
      <c r="F33" s="1"/>
      <c r="G33" s="1"/>
      <c r="H33" s="1"/>
      <c r="I33" s="1"/>
      <c r="J33" s="1"/>
      <c r="K33" s="1"/>
      <c r="L33" s="1"/>
      <c r="M33" s="1"/>
      <c r="N33" s="1"/>
      <c r="O33" s="1"/>
      <c r="P33" s="99"/>
      <c r="Q33" s="1"/>
    </row>
    <row r="34" ht="33.0" customHeight="1">
      <c r="A34" s="1"/>
      <c r="B34" s="98"/>
      <c r="C34" s="1"/>
      <c r="D34" s="1"/>
      <c r="E34" s="1"/>
      <c r="F34" s="1"/>
      <c r="G34" s="1"/>
      <c r="H34" s="1"/>
      <c r="I34" s="1"/>
      <c r="J34" s="1"/>
      <c r="K34" s="1"/>
      <c r="L34" s="1"/>
      <c r="M34" s="1"/>
      <c r="N34" s="1"/>
      <c r="O34" s="1"/>
      <c r="P34" s="99"/>
      <c r="Q34" s="1"/>
    </row>
    <row r="35" ht="21.75" customHeight="1">
      <c r="A35" s="1"/>
      <c r="B35" s="98"/>
      <c r="C35" s="1"/>
      <c r="D35" s="1"/>
      <c r="E35" s="1"/>
      <c r="F35" s="1"/>
      <c r="G35" s="1"/>
      <c r="H35" s="1"/>
      <c r="I35" s="1"/>
      <c r="J35" s="1"/>
      <c r="K35" s="1"/>
      <c r="L35" s="1"/>
      <c r="M35" s="1"/>
      <c r="N35" s="1"/>
      <c r="O35" s="1"/>
      <c r="P35" s="99"/>
      <c r="Q35" s="1"/>
    </row>
    <row r="36" ht="21.75" customHeight="1">
      <c r="A36" s="1"/>
      <c r="B36" s="98"/>
      <c r="C36" s="1"/>
      <c r="D36" s="1"/>
      <c r="E36" s="1"/>
      <c r="F36" s="1"/>
      <c r="G36" s="1"/>
      <c r="H36" s="1"/>
      <c r="I36" s="1"/>
      <c r="J36" s="1"/>
      <c r="K36" s="1"/>
      <c r="L36" s="1"/>
      <c r="M36" s="1"/>
      <c r="N36" s="1"/>
      <c r="O36" s="1"/>
      <c r="P36" s="99"/>
      <c r="Q36" s="1"/>
    </row>
    <row r="37" ht="38.25" customHeight="1">
      <c r="A37" s="1"/>
      <c r="B37" s="98"/>
      <c r="C37" s="2"/>
      <c r="D37" s="101"/>
      <c r="E37" s="102" t="s">
        <v>56</v>
      </c>
      <c r="M37" s="103" t="s">
        <v>61</v>
      </c>
      <c r="O37" s="104">
        <v>46025.0</v>
      </c>
      <c r="P37" s="105"/>
      <c r="Q37" s="1"/>
    </row>
    <row r="38" ht="15.0" customHeight="1">
      <c r="A38" s="1"/>
      <c r="B38" s="98"/>
      <c r="C38" s="101"/>
      <c r="D38" s="101"/>
      <c r="P38" s="105"/>
      <c r="Q38" s="1"/>
    </row>
    <row r="39" ht="15.0" customHeight="1">
      <c r="A39" s="1"/>
      <c r="B39" s="106"/>
      <c r="C39" s="107"/>
      <c r="D39" s="107"/>
      <c r="E39" s="108"/>
      <c r="F39" s="108"/>
      <c r="G39" s="108"/>
      <c r="H39" s="108"/>
      <c r="I39" s="108"/>
      <c r="J39" s="108"/>
      <c r="K39" s="108"/>
      <c r="L39" s="108"/>
      <c r="M39" s="108"/>
      <c r="N39" s="108"/>
      <c r="O39" s="108"/>
      <c r="P39" s="109"/>
      <c r="Q39" s="1"/>
    </row>
    <row r="40" ht="22.5" customHeight="1">
      <c r="A40" s="1"/>
      <c r="B40" s="1"/>
      <c r="C40" s="1"/>
      <c r="D40" s="1"/>
      <c r="E40" s="1"/>
      <c r="F40" s="1"/>
      <c r="G40" s="1"/>
      <c r="H40" s="1"/>
      <c r="I40" s="1"/>
      <c r="J40" s="1"/>
      <c r="K40" s="1"/>
      <c r="L40" s="1"/>
      <c r="M40" s="1"/>
      <c r="N40" s="1"/>
      <c r="O40" s="1"/>
      <c r="P40" s="1"/>
      <c r="Q40" s="1"/>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D21:N21"/>
    <mergeCell ref="F23:L23"/>
    <mergeCell ref="E37:L39"/>
    <mergeCell ref="M37:N39"/>
    <mergeCell ref="O37:P39"/>
  </mergeCells>
  <printOptions gridLines="1" horizontalCentered="1"/>
  <pageMargins bottom="0.0" footer="0.0" header="0.0" left="0.0" right="0.0" top="0.0"/>
  <pageSetup fitToHeight="0"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2" width="8.13"/>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6.13"/>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
        <v>63</v>
      </c>
      <c r="Q3" s="4"/>
    </row>
    <row r="4" ht="18.0" customHeight="1">
      <c r="A4" s="1"/>
      <c r="B4" s="1"/>
      <c r="C4" s="1"/>
      <c r="D4" s="1"/>
      <c r="E4" s="1"/>
      <c r="F4" s="1"/>
      <c r="G4" s="1"/>
      <c r="H4" s="1"/>
      <c r="I4" s="1"/>
      <c r="J4" s="1"/>
      <c r="Q4" s="4"/>
    </row>
    <row r="5" ht="12.0" customHeight="1">
      <c r="A5" s="1"/>
      <c r="B5" s="1"/>
      <c r="C5" s="1"/>
      <c r="D5" s="1"/>
      <c r="E5" s="1"/>
      <c r="F5" s="1"/>
      <c r="G5" s="1"/>
      <c r="H5" s="1"/>
      <c r="I5" s="111"/>
      <c r="L5" s="111"/>
      <c r="O5" s="6" t="s">
        <v>64</v>
      </c>
      <c r="P5" s="7">
        <v>46122.0</v>
      </c>
      <c r="Q5" s="8"/>
    </row>
    <row r="6" ht="19.5" customHeight="1">
      <c r="A6" s="9"/>
      <c r="B6" s="10"/>
      <c r="C6" s="112"/>
      <c r="D6" s="9"/>
      <c r="E6" s="9"/>
      <c r="F6" s="9"/>
      <c r="G6" s="9"/>
      <c r="H6" s="9"/>
      <c r="I6" s="9"/>
      <c r="K6" s="9"/>
      <c r="L6" s="9"/>
      <c r="M6" s="9"/>
      <c r="N6" s="9"/>
      <c r="O6" s="9"/>
    </row>
    <row r="7" ht="21.75" customHeight="1">
      <c r="A7" s="9"/>
      <c r="B7" s="11"/>
      <c r="C7" s="12"/>
      <c r="D7" s="12"/>
      <c r="E7" s="12"/>
      <c r="F7" s="12"/>
      <c r="G7" s="12"/>
      <c r="H7" s="12"/>
      <c r="I7" s="12"/>
      <c r="J7" s="12"/>
      <c r="K7" s="12"/>
      <c r="L7" s="12"/>
      <c r="M7" s="12"/>
      <c r="N7" s="12"/>
      <c r="O7" s="12"/>
      <c r="P7" s="13"/>
    </row>
    <row r="8" ht="24.75" customHeight="1">
      <c r="A8" s="9"/>
      <c r="B8" s="17" t="s">
        <v>65</v>
      </c>
      <c r="C8" s="15"/>
      <c r="D8" s="113" t="s">
        <v>66</v>
      </c>
      <c r="E8" s="19"/>
      <c r="F8" s="17" t="s">
        <v>67</v>
      </c>
      <c r="G8" s="15"/>
      <c r="H8" s="114" t="s">
        <v>68</v>
      </c>
      <c r="I8" s="19"/>
      <c r="J8" s="20" t="s">
        <v>7</v>
      </c>
      <c r="K8" s="19"/>
      <c r="L8" s="21" t="s">
        <v>8</v>
      </c>
      <c r="M8" s="19"/>
      <c r="N8" s="14" t="s">
        <v>9</v>
      </c>
      <c r="O8" s="15"/>
      <c r="P8" s="22" t="s">
        <v>10</v>
      </c>
      <c r="Q8" s="23"/>
    </row>
    <row r="9" ht="31.5" customHeight="1">
      <c r="A9" s="24"/>
      <c r="B9" s="20" t="s">
        <v>11</v>
      </c>
      <c r="C9" s="19"/>
      <c r="D9" s="113" t="s">
        <v>4</v>
      </c>
      <c r="E9" s="19"/>
      <c r="F9" s="20" t="s">
        <v>13</v>
      </c>
      <c r="G9" s="19"/>
      <c r="H9" s="25">
        <f>P5+15</f>
        <v>46137</v>
      </c>
      <c r="J9" s="20" t="s">
        <v>14</v>
      </c>
      <c r="K9" s="19"/>
      <c r="L9" s="113" t="s">
        <v>69</v>
      </c>
      <c r="M9" s="19"/>
      <c r="N9" s="20" t="s">
        <v>16</v>
      </c>
      <c r="O9" s="19"/>
      <c r="P9" s="26" t="s">
        <v>17</v>
      </c>
      <c r="Q9" s="23"/>
    </row>
    <row r="10" ht="16.5" customHeight="1">
      <c r="A10" s="27"/>
      <c r="B10" s="27"/>
      <c r="C10" s="27"/>
      <c r="D10" s="27"/>
      <c r="E10" s="27"/>
      <c r="F10" s="27"/>
      <c r="H10" s="28"/>
      <c r="I10" s="28"/>
      <c r="J10" s="28"/>
      <c r="K10" s="28"/>
      <c r="L10" s="28"/>
      <c r="M10" s="28"/>
    </row>
    <row r="11" ht="19.5" customHeight="1">
      <c r="A11" s="27"/>
      <c r="B11" s="31" t="s">
        <v>70</v>
      </c>
      <c r="C11" s="32"/>
      <c r="D11" s="33"/>
      <c r="E11" s="31" t="s">
        <v>71</v>
      </c>
      <c r="F11" s="32"/>
      <c r="G11" s="32"/>
      <c r="H11" s="32"/>
      <c r="I11" s="32"/>
      <c r="J11" s="32"/>
      <c r="K11" s="32"/>
      <c r="L11" s="32"/>
      <c r="M11" s="33"/>
      <c r="N11" s="35" t="s">
        <v>21</v>
      </c>
      <c r="Q11" s="36"/>
    </row>
    <row r="12" ht="70.5" customHeight="1">
      <c r="A12" s="27"/>
      <c r="B12" s="115" t="s">
        <v>69</v>
      </c>
      <c r="C12" s="32"/>
      <c r="D12" s="116"/>
      <c r="E12" s="117" t="s">
        <v>72</v>
      </c>
      <c r="F12" s="32"/>
      <c r="G12" s="32"/>
      <c r="H12" s="32"/>
      <c r="I12" s="32"/>
      <c r="J12" s="32"/>
      <c r="K12" s="32"/>
      <c r="L12" s="32"/>
      <c r="M12" s="116"/>
      <c r="N12" s="118">
        <v>9000.0</v>
      </c>
      <c r="O12" s="32"/>
      <c r="P12" s="116"/>
      <c r="Q12" s="36"/>
    </row>
    <row r="13" ht="15.75" customHeight="1">
      <c r="A13" s="27"/>
      <c r="B13" s="119"/>
      <c r="D13" s="120"/>
      <c r="E13" s="121" t="s">
        <v>73</v>
      </c>
      <c r="M13" s="120"/>
      <c r="N13" s="119"/>
      <c r="P13" s="120"/>
      <c r="Q13" s="36"/>
    </row>
    <row r="14" ht="108.0" customHeight="1">
      <c r="A14" s="27"/>
      <c r="B14" s="119"/>
      <c r="D14" s="120"/>
      <c r="E14" s="122" t="s">
        <v>74</v>
      </c>
      <c r="M14" s="120"/>
      <c r="N14" s="119"/>
      <c r="P14" s="120"/>
      <c r="Q14" s="36"/>
    </row>
    <row r="15" ht="17.25" customHeight="1">
      <c r="A15" s="27"/>
      <c r="B15" s="119"/>
      <c r="D15" s="120"/>
      <c r="E15" s="121" t="s">
        <v>75</v>
      </c>
      <c r="M15" s="120"/>
      <c r="N15" s="119"/>
      <c r="P15" s="120"/>
      <c r="Q15" s="36"/>
    </row>
    <row r="16" ht="102.75" customHeight="1">
      <c r="A16" s="27"/>
      <c r="B16" s="123"/>
      <c r="C16" s="124"/>
      <c r="D16" s="125"/>
      <c r="E16" s="126" t="s">
        <v>76</v>
      </c>
      <c r="F16" s="124"/>
      <c r="G16" s="124"/>
      <c r="H16" s="124"/>
      <c r="I16" s="124"/>
      <c r="J16" s="124"/>
      <c r="K16" s="124"/>
      <c r="L16" s="124"/>
      <c r="M16" s="125"/>
      <c r="N16" s="123"/>
      <c r="O16" s="124"/>
      <c r="P16" s="125"/>
      <c r="Q16" s="36"/>
    </row>
    <row r="17" ht="20.25" customHeight="1">
      <c r="A17" s="127"/>
    </row>
    <row r="18" ht="19.5" customHeight="1">
      <c r="A18" s="127"/>
      <c r="B18" s="128" t="s">
        <v>77</v>
      </c>
      <c r="Q18" s="127"/>
    </row>
    <row r="19" ht="15.0" customHeight="1">
      <c r="A19" s="127"/>
      <c r="B19" s="129"/>
      <c r="C19" s="129"/>
      <c r="D19" s="129"/>
      <c r="E19" s="129"/>
      <c r="F19" s="129"/>
      <c r="G19" s="129"/>
      <c r="H19" s="129"/>
      <c r="I19" s="129"/>
      <c r="J19" s="129"/>
      <c r="K19" s="129"/>
      <c r="L19" s="129"/>
      <c r="M19" s="129"/>
      <c r="N19" s="129"/>
      <c r="O19" s="129"/>
      <c r="P19" s="129"/>
      <c r="Q19" s="127"/>
    </row>
    <row r="20" ht="15.0" customHeight="1">
      <c r="A20" s="127"/>
      <c r="B20" s="129"/>
      <c r="C20" s="129"/>
      <c r="D20" s="129"/>
      <c r="E20" s="129"/>
      <c r="F20" s="129"/>
      <c r="G20" s="129"/>
      <c r="H20" s="129"/>
      <c r="I20" s="129"/>
      <c r="J20" s="129"/>
      <c r="K20" s="129"/>
      <c r="L20" s="129"/>
      <c r="M20" s="129"/>
      <c r="N20" s="129"/>
      <c r="O20" s="129"/>
      <c r="P20" s="129"/>
      <c r="Q20" s="127"/>
    </row>
    <row r="21" ht="18.75" customHeight="1">
      <c r="A21" s="27"/>
      <c r="B21" s="130" t="s">
        <v>78</v>
      </c>
    </row>
    <row r="22" ht="39.0" customHeight="1">
      <c r="A22" s="27"/>
      <c r="B22" s="131" t="s">
        <v>79</v>
      </c>
      <c r="C22" s="132"/>
      <c r="D22" s="132"/>
      <c r="E22" s="132"/>
      <c r="F22" s="132"/>
      <c r="G22" s="132"/>
      <c r="H22" s="132"/>
      <c r="I22" s="132"/>
      <c r="J22" s="132"/>
      <c r="K22" s="132"/>
      <c r="L22" s="132"/>
      <c r="M22" s="132"/>
      <c r="N22" s="132"/>
      <c r="O22" s="132"/>
      <c r="P22" s="133"/>
      <c r="Q22" s="36"/>
    </row>
    <row r="23" ht="47.25" customHeight="1">
      <c r="A23" s="74"/>
      <c r="B23" s="134"/>
      <c r="C23" s="135"/>
      <c r="D23" s="136"/>
      <c r="E23" s="136"/>
      <c r="F23" s="136"/>
      <c r="G23" s="136"/>
      <c r="H23" s="136"/>
      <c r="I23" s="36"/>
      <c r="J23" s="137"/>
      <c r="K23" s="136"/>
      <c r="L23" s="136"/>
      <c r="M23" s="136"/>
      <c r="N23" s="136"/>
      <c r="O23" s="136"/>
      <c r="P23" s="138"/>
      <c r="Q23" s="74"/>
    </row>
    <row r="24" ht="14.25" customHeight="1">
      <c r="A24" s="74"/>
      <c r="B24" s="134"/>
      <c r="C24" s="139" t="s">
        <v>80</v>
      </c>
      <c r="I24" s="139"/>
      <c r="J24" s="139" t="s">
        <v>81</v>
      </c>
      <c r="P24" s="140"/>
      <c r="Q24" s="74"/>
    </row>
    <row r="25" ht="19.5" customHeight="1">
      <c r="A25" s="74"/>
      <c r="B25" s="141"/>
      <c r="C25" s="142"/>
      <c r="D25" s="142"/>
      <c r="E25" s="142"/>
      <c r="F25" s="142"/>
      <c r="G25" s="142"/>
      <c r="H25" s="142"/>
      <c r="I25" s="143"/>
      <c r="J25" s="143"/>
      <c r="K25" s="143" t="s">
        <v>82</v>
      </c>
      <c r="L25" s="142"/>
      <c r="M25" s="142"/>
      <c r="N25" s="142"/>
      <c r="O25" s="143"/>
      <c r="P25" s="144"/>
      <c r="Q25" s="74"/>
    </row>
    <row r="26" ht="15.0" customHeight="1">
      <c r="A26" s="74"/>
      <c r="B26" s="36"/>
      <c r="C26" s="139"/>
      <c r="D26" s="139"/>
      <c r="E26" s="139"/>
      <c r="F26" s="139"/>
      <c r="G26" s="139"/>
      <c r="H26" s="139"/>
      <c r="I26" s="139"/>
      <c r="J26" s="139"/>
      <c r="K26" s="139"/>
      <c r="L26" s="139"/>
      <c r="M26" s="139"/>
      <c r="N26" s="139"/>
      <c r="O26" s="139"/>
      <c r="P26" s="145"/>
      <c r="Q26" s="74"/>
    </row>
    <row r="27" ht="22.5" customHeight="1">
      <c r="B27" s="146" t="s">
        <v>83</v>
      </c>
      <c r="C27" s="147"/>
      <c r="D27" s="147"/>
      <c r="E27" s="147"/>
      <c r="F27" s="147"/>
      <c r="G27" s="147"/>
      <c r="H27" s="147"/>
      <c r="I27" s="148"/>
      <c r="J27" s="146" t="s">
        <v>84</v>
      </c>
      <c r="K27" s="147"/>
      <c r="L27" s="147"/>
      <c r="M27" s="147"/>
      <c r="N27" s="147"/>
      <c r="O27" s="147"/>
      <c r="P27" s="148"/>
      <c r="Q27" s="149"/>
    </row>
    <row r="28" ht="33.0" customHeight="1">
      <c r="A28" s="74"/>
      <c r="B28" s="150"/>
      <c r="C28" s="151" t="s">
        <v>85</v>
      </c>
      <c r="J28" s="152"/>
      <c r="K28" s="151" t="s">
        <v>86</v>
      </c>
      <c r="Q28" s="74"/>
    </row>
    <row r="29" ht="36.0" customHeight="1">
      <c r="A29" s="74"/>
      <c r="B29" s="153"/>
      <c r="C29" s="154" t="s">
        <v>87</v>
      </c>
      <c r="D29" s="32"/>
      <c r="E29" s="32"/>
      <c r="F29" s="32"/>
      <c r="G29" s="32"/>
      <c r="H29" s="32"/>
      <c r="I29" s="32"/>
      <c r="J29" s="155"/>
      <c r="K29" s="154" t="s">
        <v>88</v>
      </c>
      <c r="L29" s="32"/>
      <c r="M29" s="32"/>
      <c r="N29" s="32"/>
      <c r="O29" s="32"/>
      <c r="P29" s="32"/>
      <c r="Q29" s="74"/>
    </row>
    <row r="30" ht="18.0" customHeight="1">
      <c r="A30" s="74"/>
      <c r="B30" s="36"/>
      <c r="C30" s="139"/>
      <c r="D30" s="139"/>
      <c r="E30" s="139"/>
      <c r="F30" s="139"/>
      <c r="G30" s="139"/>
      <c r="H30" s="139"/>
      <c r="I30" s="139"/>
      <c r="J30" s="139"/>
      <c r="K30" s="139"/>
      <c r="L30" s="139"/>
      <c r="M30" s="139"/>
      <c r="N30" s="139"/>
      <c r="O30" s="139"/>
      <c r="P30" s="145"/>
      <c r="Q30" s="74"/>
    </row>
    <row r="31" ht="9.0" customHeight="1">
      <c r="A31" s="74"/>
      <c r="B31" s="74"/>
      <c r="C31" s="74"/>
      <c r="D31" s="74"/>
      <c r="E31" s="74"/>
      <c r="F31" s="74"/>
      <c r="G31" s="74"/>
      <c r="H31" s="74"/>
      <c r="I31" s="74"/>
      <c r="J31" s="74"/>
      <c r="K31" s="74"/>
      <c r="L31" s="74"/>
      <c r="M31" s="74"/>
      <c r="N31" s="74"/>
      <c r="O31" s="74"/>
      <c r="P31" s="74"/>
      <c r="Q31" s="74"/>
    </row>
    <row r="32" ht="16.5" customHeight="1">
      <c r="A32" s="88"/>
      <c r="B32" s="89"/>
      <c r="C32" s="90" t="s">
        <v>89</v>
      </c>
      <c r="H32" s="90"/>
      <c r="I32" s="91" t="s">
        <v>56</v>
      </c>
      <c r="K32" s="92" t="s">
        <v>57</v>
      </c>
      <c r="N32" s="92" t="s">
        <v>58</v>
      </c>
      <c r="P32" s="156" t="s">
        <v>90</v>
      </c>
    </row>
    <row r="33" ht="19.5" customHeight="1">
      <c r="A33" s="88"/>
      <c r="B33" s="89"/>
      <c r="H33" s="90"/>
    </row>
    <row r="34" ht="15.75" customHeight="1">
      <c r="C34" s="157"/>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48">
    <mergeCell ref="J23:O23"/>
    <mergeCell ref="J24:O24"/>
    <mergeCell ref="E16:M16"/>
    <mergeCell ref="A17:Q17"/>
    <mergeCell ref="B18:P18"/>
    <mergeCell ref="B21:P21"/>
    <mergeCell ref="B22:P22"/>
    <mergeCell ref="C23:H23"/>
    <mergeCell ref="K25:N25"/>
    <mergeCell ref="H8:I8"/>
    <mergeCell ref="J8:K8"/>
    <mergeCell ref="L8:M8"/>
    <mergeCell ref="N8:O8"/>
    <mergeCell ref="K2:P2"/>
    <mergeCell ref="K3:P4"/>
    <mergeCell ref="I5:K5"/>
    <mergeCell ref="L5:N5"/>
    <mergeCell ref="B8:C8"/>
    <mergeCell ref="D8:E8"/>
    <mergeCell ref="F8:G8"/>
    <mergeCell ref="B9:C9"/>
    <mergeCell ref="D9:E9"/>
    <mergeCell ref="F9:G9"/>
    <mergeCell ref="H9:I9"/>
    <mergeCell ref="J9:K9"/>
    <mergeCell ref="L9:M9"/>
    <mergeCell ref="N9:O9"/>
    <mergeCell ref="E14:M14"/>
    <mergeCell ref="E15:M15"/>
    <mergeCell ref="B11:D11"/>
    <mergeCell ref="E11:M11"/>
    <mergeCell ref="N11:P11"/>
    <mergeCell ref="B12:D16"/>
    <mergeCell ref="E12:M12"/>
    <mergeCell ref="N12:P16"/>
    <mergeCell ref="E13:M13"/>
    <mergeCell ref="C32:G33"/>
    <mergeCell ref="I32:J33"/>
    <mergeCell ref="K32:M33"/>
    <mergeCell ref="N32:O33"/>
    <mergeCell ref="P32:Q33"/>
    <mergeCell ref="C24:H25"/>
    <mergeCell ref="B27:I27"/>
    <mergeCell ref="J27:P27"/>
    <mergeCell ref="C28:I28"/>
    <mergeCell ref="K28:P28"/>
    <mergeCell ref="C29:I29"/>
    <mergeCell ref="K29:P29"/>
  </mergeCells>
  <printOptions gridLines="1" horizontalCentered="1"/>
  <pageMargins bottom="0.0" footer="0.0" header="0.0" left="0.0" right="0.0" top="0.0"/>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24.0" customHeight="1"/>
    <row r="40" ht="61.5" customHeight="1"/>
    <row r="41" ht="12.75" customHeight="1"/>
    <row r="42" ht="21.75" customHeight="1"/>
    <row r="43" ht="21.75" customHeight="1"/>
    <row r="44" ht="32.25" customHeight="1"/>
    <row r="45" ht="12.0" customHeight="1"/>
    <row r="46" ht="19.5" customHeight="1"/>
    <row r="47" ht="17.25" customHeight="1"/>
    <row r="48" ht="12.75" customHeight="1"/>
    <row r="49" ht="19.5" customHeight="1"/>
    <row r="50" ht="16.5" customHeight="1"/>
    <row r="51" ht="19.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Q51"/>
  </mergeCells>
  <printOptions gridLines="1" horizontalCentered="1"/>
  <pageMargins bottom="0.0" footer="0.0" header="0.0" left="0.0" right="0.0" top="0.0"/>
  <pageSetup fitToHeight="0" paperSize="5"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91</v>
      </c>
      <c r="P5" s="7">
        <v>46050.0</v>
      </c>
      <c r="Q5" s="8"/>
    </row>
    <row r="6" ht="10.5" customHeight="1">
      <c r="A6" s="9"/>
      <c r="B6" s="10"/>
      <c r="C6" s="112"/>
      <c r="D6" s="9"/>
      <c r="E6" s="9"/>
      <c r="F6" s="9"/>
      <c r="G6" s="9"/>
      <c r="H6" s="9"/>
      <c r="I6" s="9"/>
      <c r="K6" s="9"/>
      <c r="L6" s="9"/>
      <c r="M6" s="9"/>
      <c r="N6" s="9"/>
      <c r="O6" s="9"/>
    </row>
    <row r="7" ht="16.5" customHeight="1">
      <c r="A7" s="9"/>
      <c r="B7" s="11"/>
      <c r="C7" s="12"/>
      <c r="D7" s="12"/>
      <c r="E7" s="12"/>
      <c r="F7" s="12"/>
      <c r="G7" s="12"/>
      <c r="H7" s="12"/>
      <c r="I7" s="12"/>
      <c r="J7" s="12"/>
      <c r="K7" s="12"/>
      <c r="L7" s="12"/>
      <c r="M7" s="12"/>
      <c r="N7" s="12"/>
      <c r="O7" s="12"/>
      <c r="P7" s="13"/>
    </row>
    <row r="8" ht="26.25" customHeight="1">
      <c r="A8" s="9"/>
      <c r="B8" s="17" t="s">
        <v>0</v>
      </c>
      <c r="C8" s="15"/>
      <c r="D8" s="21"/>
      <c r="E8" s="19"/>
      <c r="F8" s="17" t="s">
        <v>5</v>
      </c>
      <c r="G8" s="15"/>
      <c r="H8" s="114" t="s">
        <v>92</v>
      </c>
      <c r="I8" s="19"/>
      <c r="J8" s="20" t="s">
        <v>7</v>
      </c>
      <c r="K8" s="19"/>
      <c r="L8" s="21" t="s">
        <v>8</v>
      </c>
      <c r="M8" s="19"/>
      <c r="N8" s="14" t="s">
        <v>9</v>
      </c>
      <c r="O8" s="15"/>
      <c r="P8" s="22" t="s">
        <v>10</v>
      </c>
      <c r="Q8" s="23"/>
    </row>
    <row r="9" ht="26.25" customHeight="1">
      <c r="A9" s="24"/>
      <c r="B9" s="20" t="s">
        <v>11</v>
      </c>
      <c r="C9" s="19"/>
      <c r="D9" s="21" t="s">
        <v>4</v>
      </c>
      <c r="E9" s="19"/>
      <c r="F9" s="20" t="s">
        <v>13</v>
      </c>
      <c r="G9" s="19"/>
      <c r="H9" s="25">
        <f>P5+15</f>
        <v>46065</v>
      </c>
      <c r="J9" s="20" t="s">
        <v>14</v>
      </c>
      <c r="K9" s="19"/>
      <c r="L9" s="113" t="s">
        <v>93</v>
      </c>
      <c r="M9" s="19"/>
      <c r="N9" s="20" t="s">
        <v>16</v>
      </c>
      <c r="O9" s="19"/>
      <c r="P9" s="26" t="s">
        <v>17</v>
      </c>
      <c r="Q9" s="23"/>
    </row>
    <row r="10" ht="18.0" customHeight="1">
      <c r="A10" s="27"/>
      <c r="B10" s="27"/>
      <c r="C10" s="27"/>
      <c r="D10" s="27"/>
      <c r="E10" s="27"/>
      <c r="F10" s="27"/>
      <c r="H10" s="28"/>
      <c r="I10" s="28"/>
      <c r="J10" s="28"/>
      <c r="K10" s="28"/>
      <c r="L10" s="28"/>
      <c r="M10" s="28"/>
    </row>
    <row r="11" ht="21.0" customHeight="1">
      <c r="A11" s="27"/>
      <c r="B11" s="31" t="s">
        <v>19</v>
      </c>
      <c r="C11" s="32"/>
      <c r="D11" s="33"/>
      <c r="E11" s="31" t="s">
        <v>70</v>
      </c>
      <c r="F11" s="32"/>
      <c r="G11" s="33"/>
      <c r="H11" s="34" t="s">
        <v>20</v>
      </c>
      <c r="I11" s="32"/>
      <c r="J11" s="32"/>
      <c r="K11" s="32"/>
      <c r="L11" s="32"/>
      <c r="M11" s="32"/>
      <c r="N11" s="35" t="s">
        <v>21</v>
      </c>
      <c r="Q11" s="36"/>
    </row>
    <row r="12" ht="22.5" customHeight="1">
      <c r="A12" s="27"/>
      <c r="B12" s="158" t="s">
        <v>23</v>
      </c>
      <c r="C12" s="32"/>
      <c r="D12" s="116"/>
      <c r="E12" s="115" t="s">
        <v>94</v>
      </c>
      <c r="F12" s="32"/>
      <c r="G12" s="116"/>
      <c r="H12" s="159" t="str">
        <f>'Fase 1 Sitio Web'!C8</f>
        <v>Estudio Digital de Mercado</v>
      </c>
      <c r="I12" s="160"/>
      <c r="J12" s="160"/>
      <c r="K12" s="160"/>
      <c r="L12" s="160"/>
      <c r="M12" s="161"/>
      <c r="N12" s="162">
        <f>'Fase 1 Sitio Web'!L21</f>
        <v>4900</v>
      </c>
      <c r="O12" s="160"/>
      <c r="P12" s="161"/>
      <c r="Q12" s="36"/>
    </row>
    <row r="13" ht="22.5" customHeight="1">
      <c r="A13" s="27"/>
      <c r="B13" s="119"/>
      <c r="D13" s="120"/>
      <c r="E13" s="119"/>
      <c r="G13" s="120"/>
      <c r="H13" s="159" t="str">
        <f>'Fase 1 Sitio Web'!C23</f>
        <v>Diseño de Sitio Web</v>
      </c>
      <c r="I13" s="160"/>
      <c r="J13" s="160"/>
      <c r="K13" s="160"/>
      <c r="L13" s="160"/>
      <c r="M13" s="161"/>
      <c r="N13" s="162">
        <v>35000.0</v>
      </c>
      <c r="O13" s="160"/>
      <c r="P13" s="161"/>
      <c r="Q13" s="36"/>
    </row>
    <row r="14" ht="22.5" customHeight="1">
      <c r="A14" s="27"/>
      <c r="B14" s="119"/>
      <c r="D14" s="120"/>
      <c r="E14" s="119"/>
      <c r="G14" s="120"/>
      <c r="H14" s="159" t="str">
        <f>#REF!</f>
        <v>#REF!</v>
      </c>
      <c r="I14" s="160"/>
      <c r="J14" s="160"/>
      <c r="K14" s="160"/>
      <c r="L14" s="160"/>
      <c r="M14" s="161"/>
      <c r="N14" s="162" t="str">
        <f>#REF!</f>
        <v>#REF!</v>
      </c>
      <c r="O14" s="160"/>
      <c r="P14" s="161"/>
      <c r="Q14" s="36"/>
    </row>
    <row r="15" ht="22.5" customHeight="1">
      <c r="A15" s="27"/>
      <c r="B15" s="119"/>
      <c r="D15" s="120"/>
      <c r="E15" s="119"/>
      <c r="G15" s="120"/>
      <c r="H15" s="159" t="s">
        <v>95</v>
      </c>
      <c r="I15" s="160"/>
      <c r="J15" s="160"/>
      <c r="K15" s="160"/>
      <c r="L15" s="160"/>
      <c r="M15" s="161"/>
      <c r="N15" s="162">
        <v>2500.0</v>
      </c>
      <c r="O15" s="160"/>
      <c r="P15" s="161"/>
      <c r="Q15" s="36"/>
    </row>
    <row r="16" ht="24.75" customHeight="1">
      <c r="A16" s="27"/>
      <c r="B16" s="119"/>
      <c r="D16" s="120"/>
      <c r="E16" s="119"/>
      <c r="G16" s="120"/>
      <c r="H16" s="163" t="str">
        <f>'Google my Business'!C10</f>
        <v>Creación y Optimización de la Ficha de Google My Business </v>
      </c>
      <c r="I16" s="160"/>
      <c r="J16" s="160"/>
      <c r="K16" s="160"/>
      <c r="L16" s="160"/>
      <c r="M16" s="161"/>
      <c r="N16" s="162">
        <v>2000.0</v>
      </c>
      <c r="O16" s="160"/>
      <c r="P16" s="161"/>
      <c r="Q16" s="36"/>
    </row>
    <row r="17" ht="23.25" customHeight="1">
      <c r="A17" s="27"/>
      <c r="B17" s="119"/>
      <c r="D17" s="120"/>
      <c r="E17" s="119"/>
      <c r="G17" s="120"/>
      <c r="H17" s="164" t="s">
        <v>96</v>
      </c>
      <c r="I17" s="32"/>
      <c r="J17" s="32"/>
      <c r="K17" s="32"/>
      <c r="L17" s="32"/>
      <c r="M17" s="116"/>
      <c r="N17" s="162">
        <v>3900.0</v>
      </c>
      <c r="O17" s="160"/>
      <c r="P17" s="161"/>
      <c r="Q17" s="36"/>
    </row>
    <row r="18" ht="22.5" customHeight="1">
      <c r="A18" s="27"/>
      <c r="B18" s="119"/>
      <c r="D18" s="120"/>
      <c r="E18" s="119"/>
      <c r="G18" s="120"/>
      <c r="H18" s="164" t="s">
        <v>97</v>
      </c>
      <c r="I18" s="32"/>
      <c r="J18" s="32"/>
      <c r="K18" s="32"/>
      <c r="L18" s="32"/>
      <c r="M18" s="116"/>
      <c r="N18" s="118">
        <v>4000.0</v>
      </c>
      <c r="O18" s="32"/>
      <c r="P18" s="116"/>
      <c r="Q18" s="36"/>
    </row>
    <row r="19" ht="1.5" customHeight="1">
      <c r="A19" s="27"/>
      <c r="B19" s="123"/>
      <c r="C19" s="124"/>
      <c r="D19" s="125"/>
      <c r="E19" s="123"/>
      <c r="F19" s="124"/>
      <c r="G19" s="125"/>
      <c r="H19" s="123"/>
      <c r="I19" s="124"/>
      <c r="J19" s="124"/>
      <c r="K19" s="124"/>
      <c r="L19" s="124"/>
      <c r="M19" s="125"/>
      <c r="N19" s="123"/>
      <c r="O19" s="124"/>
      <c r="P19" s="125"/>
      <c r="Q19" s="36"/>
    </row>
    <row r="20" ht="11.25" customHeight="1">
      <c r="A20" s="27"/>
      <c r="B20" s="165"/>
      <c r="C20" s="165"/>
      <c r="D20" s="165"/>
      <c r="E20" s="165"/>
      <c r="F20" s="165"/>
      <c r="G20" s="165"/>
      <c r="H20" s="165"/>
      <c r="I20" s="165"/>
      <c r="J20" s="165"/>
      <c r="K20" s="165"/>
      <c r="L20" s="165"/>
      <c r="M20" s="165"/>
      <c r="N20" s="165"/>
      <c r="O20" s="165"/>
      <c r="P20" s="165"/>
    </row>
    <row r="21" ht="22.5" customHeight="1">
      <c r="A21" s="27"/>
      <c r="B21" s="158" t="s">
        <v>24</v>
      </c>
      <c r="C21" s="32"/>
      <c r="D21" s="116"/>
      <c r="E21" s="166" t="s">
        <v>69</v>
      </c>
      <c r="F21" s="32"/>
      <c r="G21" s="116"/>
      <c r="H21" s="167" t="s">
        <v>98</v>
      </c>
      <c r="I21" s="160"/>
      <c r="J21" s="160"/>
      <c r="K21" s="160"/>
      <c r="L21" s="160"/>
      <c r="M21" s="161"/>
      <c r="N21" s="168">
        <v>4900.0</v>
      </c>
      <c r="O21" s="160"/>
      <c r="P21" s="161"/>
    </row>
    <row r="22" ht="22.5" customHeight="1">
      <c r="A22" s="27"/>
      <c r="B22" s="119"/>
      <c r="D22" s="120"/>
      <c r="E22" s="119"/>
      <c r="G22" s="120"/>
      <c r="H22" s="167" t="s">
        <v>99</v>
      </c>
      <c r="I22" s="160"/>
      <c r="J22" s="160"/>
      <c r="K22" s="160"/>
      <c r="L22" s="160"/>
      <c r="M22" s="161"/>
      <c r="N22" s="168">
        <v>1500.0</v>
      </c>
      <c r="O22" s="160"/>
      <c r="P22" s="161"/>
      <c r="Q22" s="27"/>
    </row>
    <row r="23" ht="22.5" customHeight="1">
      <c r="A23" s="27"/>
      <c r="B23" s="119"/>
      <c r="D23" s="120"/>
      <c r="E23" s="123"/>
      <c r="F23" s="124"/>
      <c r="G23" s="125"/>
      <c r="H23" s="167" t="str">
        <f>' ManejoRRSS'!C9</f>
        <v>Manejo Básico de Redes Sociales</v>
      </c>
      <c r="I23" s="160"/>
      <c r="J23" s="160"/>
      <c r="K23" s="160"/>
      <c r="L23" s="160"/>
      <c r="M23" s="161"/>
      <c r="N23" s="168">
        <f>' ManejoRRSS'!M14</f>
        <v>3000</v>
      </c>
      <c r="O23" s="160"/>
      <c r="P23" s="161"/>
      <c r="Q23" s="27"/>
    </row>
    <row r="24" ht="22.5" customHeight="1">
      <c r="A24" s="27"/>
      <c r="B24" s="123"/>
      <c r="C24" s="124"/>
      <c r="D24" s="125"/>
      <c r="E24" s="169" t="s">
        <v>100</v>
      </c>
      <c r="F24" s="160"/>
      <c r="G24" s="160"/>
      <c r="H24" s="160"/>
      <c r="I24" s="160"/>
      <c r="J24" s="160"/>
      <c r="K24" s="160"/>
      <c r="L24" s="160"/>
      <c r="M24" s="161"/>
      <c r="N24" s="168">
        <v>3900.0</v>
      </c>
      <c r="O24" s="160"/>
      <c r="P24" s="161"/>
      <c r="Q24" s="27"/>
    </row>
    <row r="25" ht="14.25" customHeight="1">
      <c r="A25" s="127"/>
    </row>
    <row r="26" ht="24.0" customHeight="1">
      <c r="A26" s="127"/>
      <c r="B26" s="128" t="s">
        <v>77</v>
      </c>
      <c r="Q26" s="127"/>
    </row>
    <row r="27" ht="10.5" customHeight="1">
      <c r="A27" s="127"/>
      <c r="B27" s="170"/>
      <c r="Q27" s="127"/>
    </row>
    <row r="28" ht="21.0" customHeight="1">
      <c r="A28" s="27"/>
      <c r="B28" s="130" t="s">
        <v>78</v>
      </c>
    </row>
    <row r="29" ht="40.5" customHeight="1">
      <c r="A29" s="27"/>
      <c r="B29" s="131" t="s">
        <v>101</v>
      </c>
      <c r="C29" s="132"/>
      <c r="D29" s="132"/>
      <c r="E29" s="132"/>
      <c r="F29" s="132"/>
      <c r="G29" s="132"/>
      <c r="H29" s="132"/>
      <c r="I29" s="132"/>
      <c r="J29" s="132"/>
      <c r="K29" s="132"/>
      <c r="L29" s="132"/>
      <c r="M29" s="132"/>
      <c r="N29" s="132"/>
      <c r="O29" s="132"/>
      <c r="P29" s="133"/>
      <c r="Q29" s="36"/>
    </row>
    <row r="30" ht="45.75" customHeight="1">
      <c r="A30" s="74"/>
      <c r="B30" s="134"/>
      <c r="C30" s="135"/>
      <c r="D30" s="136"/>
      <c r="E30" s="136"/>
      <c r="F30" s="136"/>
      <c r="G30" s="136"/>
      <c r="H30" s="136"/>
      <c r="I30" s="36"/>
      <c r="J30" s="137"/>
      <c r="K30" s="136"/>
      <c r="L30" s="136"/>
      <c r="M30" s="136"/>
      <c r="N30" s="136"/>
      <c r="O30" s="136"/>
      <c r="P30" s="138"/>
      <c r="Q30" s="74"/>
    </row>
    <row r="31" ht="14.25" customHeight="1">
      <c r="A31" s="74"/>
      <c r="B31" s="134"/>
      <c r="C31" s="139" t="s">
        <v>102</v>
      </c>
      <c r="I31" s="139"/>
      <c r="J31" s="139" t="s">
        <v>81</v>
      </c>
      <c r="P31" s="140"/>
      <c r="Q31" s="74"/>
    </row>
    <row r="32" ht="14.25" customHeight="1">
      <c r="A32" s="74"/>
      <c r="B32" s="141"/>
      <c r="C32" s="142"/>
      <c r="D32" s="142"/>
      <c r="E32" s="142"/>
      <c r="F32" s="142"/>
      <c r="G32" s="142"/>
      <c r="H32" s="142"/>
      <c r="I32" s="143"/>
      <c r="J32" s="143"/>
      <c r="K32" s="143" t="s">
        <v>82</v>
      </c>
      <c r="L32" s="142"/>
      <c r="M32" s="142"/>
      <c r="N32" s="142"/>
      <c r="O32" s="143"/>
      <c r="P32" s="144"/>
      <c r="Q32" s="74"/>
    </row>
    <row r="33" ht="18.75" customHeight="1">
      <c r="A33" s="74"/>
      <c r="B33" s="36"/>
      <c r="C33" s="139"/>
      <c r="D33" s="139"/>
      <c r="E33" s="139"/>
      <c r="F33" s="139"/>
      <c r="G33" s="139"/>
      <c r="H33" s="139"/>
      <c r="I33" s="139"/>
      <c r="J33" s="139"/>
      <c r="K33" s="139"/>
      <c r="L33" s="139"/>
      <c r="M33" s="139"/>
      <c r="N33" s="139"/>
      <c r="O33" s="139"/>
      <c r="P33" s="145"/>
      <c r="Q33" s="74"/>
    </row>
    <row r="34" ht="21.0" customHeight="1">
      <c r="B34" s="171" t="s">
        <v>83</v>
      </c>
      <c r="G34" s="171"/>
      <c r="M34" s="171" t="s">
        <v>84</v>
      </c>
      <c r="Q34" s="149"/>
    </row>
    <row r="35" ht="42.75" customHeight="1">
      <c r="A35" s="74"/>
      <c r="B35" s="172" t="s">
        <v>85</v>
      </c>
      <c r="C35" s="42"/>
      <c r="D35" s="42"/>
      <c r="E35" s="42"/>
      <c r="F35" s="43"/>
      <c r="G35" s="173" t="s">
        <v>103</v>
      </c>
      <c r="M35" s="172" t="s">
        <v>86</v>
      </c>
      <c r="N35" s="42"/>
      <c r="O35" s="42"/>
      <c r="P35" s="43"/>
      <c r="Q35" s="74"/>
    </row>
    <row r="36" ht="51.75" customHeight="1">
      <c r="A36" s="74"/>
      <c r="B36" s="172" t="s">
        <v>87</v>
      </c>
      <c r="C36" s="42"/>
      <c r="D36" s="42"/>
      <c r="E36" s="42"/>
      <c r="F36" s="43"/>
      <c r="G36" s="124"/>
      <c r="H36" s="124"/>
      <c r="I36" s="124"/>
      <c r="J36" s="124"/>
      <c r="K36" s="124"/>
      <c r="L36" s="124"/>
      <c r="M36" s="172" t="s">
        <v>88</v>
      </c>
      <c r="N36" s="42"/>
      <c r="O36" s="42"/>
      <c r="P36" s="43"/>
      <c r="Q36" s="74"/>
    </row>
    <row r="37" ht="18.0" customHeight="1">
      <c r="A37" s="74"/>
      <c r="B37" s="36"/>
      <c r="C37" s="139"/>
      <c r="D37" s="139"/>
      <c r="E37" s="139"/>
      <c r="F37" s="139"/>
      <c r="G37" s="139"/>
      <c r="H37" s="139"/>
      <c r="I37" s="139"/>
      <c r="J37" s="139"/>
      <c r="K37" s="139"/>
      <c r="L37" s="139"/>
      <c r="M37" s="139"/>
      <c r="N37" s="139"/>
      <c r="O37" s="139"/>
      <c r="P37" s="145"/>
      <c r="Q37" s="74"/>
    </row>
    <row r="38" ht="1.5" customHeight="1">
      <c r="A38" s="174"/>
      <c r="B38" s="175"/>
      <c r="C38" s="175"/>
      <c r="D38" s="175"/>
      <c r="E38" s="175"/>
      <c r="F38" s="175"/>
      <c r="G38" s="175"/>
      <c r="H38" s="175"/>
      <c r="I38" s="175"/>
      <c r="J38" s="175"/>
      <c r="K38" s="175"/>
      <c r="L38" s="175"/>
      <c r="M38" s="175"/>
      <c r="N38" s="175"/>
      <c r="O38" s="175"/>
      <c r="P38" s="175"/>
      <c r="Q38" s="174"/>
    </row>
    <row r="39" ht="22.5" customHeight="1">
      <c r="A39" s="27"/>
      <c r="B39" s="61" t="s">
        <v>104</v>
      </c>
      <c r="C39" s="55"/>
      <c r="D39" s="55"/>
      <c r="E39" s="55"/>
      <c r="F39" s="55"/>
      <c r="G39" s="55"/>
      <c r="H39" s="55"/>
      <c r="I39" s="55"/>
      <c r="J39" s="55"/>
      <c r="K39" s="55"/>
      <c r="L39" s="55"/>
      <c r="M39" s="55"/>
      <c r="N39" s="55"/>
      <c r="O39" s="55"/>
      <c r="P39" s="56"/>
    </row>
    <row r="40" ht="15.75" customHeight="1">
      <c r="A40" s="74"/>
      <c r="B40" s="74"/>
      <c r="C40" s="74"/>
      <c r="D40" s="74"/>
      <c r="E40" s="74"/>
      <c r="F40" s="74"/>
      <c r="G40" s="74"/>
      <c r="H40" s="74"/>
      <c r="I40" s="74"/>
      <c r="J40" s="74"/>
      <c r="K40" s="74"/>
      <c r="L40" s="74"/>
      <c r="M40" s="74"/>
      <c r="N40" s="74"/>
      <c r="O40" s="74"/>
      <c r="P40" s="74"/>
      <c r="Q40" s="74"/>
    </row>
    <row r="41" ht="16.5" customHeight="1">
      <c r="A41" s="88"/>
      <c r="B41" s="89"/>
      <c r="C41" s="90"/>
      <c r="D41" s="90" t="s">
        <v>105</v>
      </c>
      <c r="I41" s="89"/>
      <c r="J41" s="91" t="s">
        <v>56</v>
      </c>
      <c r="L41" s="92" t="s">
        <v>57</v>
      </c>
      <c r="O41" s="92" t="s">
        <v>58</v>
      </c>
      <c r="Q41" s="93"/>
    </row>
    <row r="42" ht="19.5" customHeight="1">
      <c r="A42" s="88"/>
      <c r="B42" s="89"/>
      <c r="C42" s="90"/>
      <c r="I42" s="89"/>
      <c r="Q42" s="94"/>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69">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H15:M15"/>
    <mergeCell ref="N15:P15"/>
    <mergeCell ref="H16:M16"/>
    <mergeCell ref="N16:P16"/>
    <mergeCell ref="H17:M17"/>
    <mergeCell ref="N17:P17"/>
    <mergeCell ref="J41:K42"/>
    <mergeCell ref="L41:N42"/>
    <mergeCell ref="B35:F35"/>
    <mergeCell ref="G35:L36"/>
    <mergeCell ref="M35:P35"/>
    <mergeCell ref="B36:F36"/>
    <mergeCell ref="M36:P36"/>
    <mergeCell ref="B39:P39"/>
    <mergeCell ref="D41:H42"/>
    <mergeCell ref="O41:P42"/>
    <mergeCell ref="N13:P13"/>
    <mergeCell ref="H14:M14"/>
    <mergeCell ref="N14:P14"/>
    <mergeCell ref="B11:D11"/>
    <mergeCell ref="E11:G11"/>
    <mergeCell ref="H11:M11"/>
    <mergeCell ref="N11:P11"/>
    <mergeCell ref="B12:D19"/>
    <mergeCell ref="E12:G19"/>
    <mergeCell ref="N12:P12"/>
    <mergeCell ref="N23:P23"/>
    <mergeCell ref="N24:P24"/>
    <mergeCell ref="H18:M19"/>
    <mergeCell ref="N18:P19"/>
    <mergeCell ref="H21:M21"/>
    <mergeCell ref="N21:P21"/>
    <mergeCell ref="H22:M22"/>
    <mergeCell ref="N22:P22"/>
    <mergeCell ref="H23:M23"/>
    <mergeCell ref="B21:D24"/>
    <mergeCell ref="E21:G23"/>
    <mergeCell ref="E24:M24"/>
    <mergeCell ref="A25:Q25"/>
    <mergeCell ref="B26:P26"/>
    <mergeCell ref="B27:P27"/>
    <mergeCell ref="B28:P28"/>
    <mergeCell ref="G34:L34"/>
    <mergeCell ref="M34:P34"/>
    <mergeCell ref="B29:P29"/>
    <mergeCell ref="C30:H30"/>
    <mergeCell ref="J30:O30"/>
    <mergeCell ref="C31:H32"/>
    <mergeCell ref="J31:O31"/>
    <mergeCell ref="K32:N32"/>
    <mergeCell ref="B34:F34"/>
  </mergeCells>
  <printOptions gridLines="1" horizontalCentered="1"/>
  <pageMargins bottom="0.0" footer="0.0" header="0.0" left="0.0" right="0.0" top="0.0"/>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106</v>
      </c>
      <c r="P5" s="7">
        <v>45996.0</v>
      </c>
      <c r="Q5" s="8"/>
    </row>
    <row r="6" ht="5.25" customHeight="1">
      <c r="A6" s="9"/>
      <c r="B6" s="10"/>
      <c r="C6" s="112"/>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4.0" customHeight="1">
      <c r="A8" s="9"/>
      <c r="B8" s="17" t="s">
        <v>0</v>
      </c>
      <c r="C8" s="15"/>
      <c r="D8" s="113" t="s">
        <v>4</v>
      </c>
      <c r="E8" s="19"/>
      <c r="F8" s="17" t="s">
        <v>5</v>
      </c>
      <c r="G8" s="15"/>
      <c r="H8" s="114" t="s">
        <v>107</v>
      </c>
      <c r="I8" s="19"/>
      <c r="J8" s="20" t="s">
        <v>7</v>
      </c>
      <c r="K8" s="19"/>
      <c r="L8" s="21" t="s">
        <v>8</v>
      </c>
      <c r="M8" s="19"/>
      <c r="N8" s="14" t="s">
        <v>9</v>
      </c>
      <c r="O8" s="15"/>
      <c r="P8" s="22" t="s">
        <v>10</v>
      </c>
      <c r="Q8" s="23"/>
    </row>
    <row r="9" ht="22.5" customHeight="1">
      <c r="A9" s="24"/>
      <c r="B9" s="20" t="s">
        <v>11</v>
      </c>
      <c r="C9" s="19"/>
      <c r="D9" s="21" t="s">
        <v>12</v>
      </c>
      <c r="E9" s="19"/>
      <c r="F9" s="20" t="s">
        <v>13</v>
      </c>
      <c r="G9" s="19"/>
      <c r="H9" s="25">
        <f>P5+15</f>
        <v>46011</v>
      </c>
      <c r="J9" s="20" t="s">
        <v>14</v>
      </c>
      <c r="K9" s="19"/>
      <c r="L9" s="113" t="s">
        <v>93</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70</v>
      </c>
      <c r="F11" s="32"/>
      <c r="G11" s="33"/>
      <c r="H11" s="34" t="s">
        <v>20</v>
      </c>
      <c r="I11" s="32"/>
      <c r="J11" s="32"/>
      <c r="K11" s="32"/>
      <c r="L11" s="32"/>
      <c r="M11" s="32"/>
      <c r="N11" s="35" t="s">
        <v>21</v>
      </c>
      <c r="Q11" s="36"/>
    </row>
    <row r="12" ht="15.0" customHeight="1">
      <c r="A12" s="27"/>
      <c r="B12" s="158" t="s">
        <v>108</v>
      </c>
      <c r="C12" s="32"/>
      <c r="D12" s="116"/>
      <c r="E12" s="166" t="s">
        <v>94</v>
      </c>
      <c r="F12" s="32"/>
      <c r="G12" s="116"/>
      <c r="H12" s="167" t="s">
        <v>109</v>
      </c>
      <c r="I12" s="160"/>
      <c r="J12" s="160"/>
      <c r="K12" s="160"/>
      <c r="L12" s="160"/>
      <c r="M12" s="161"/>
      <c r="N12" s="168">
        <v>2990.0</v>
      </c>
      <c r="O12" s="160"/>
      <c r="P12" s="161"/>
      <c r="Q12" s="36"/>
    </row>
    <row r="13" ht="15.0" customHeight="1">
      <c r="A13" s="27"/>
      <c r="B13" s="119"/>
      <c r="D13" s="120"/>
      <c r="E13" s="119"/>
      <c r="G13" s="120"/>
      <c r="H13" s="167" t="s">
        <v>110</v>
      </c>
      <c r="I13" s="160"/>
      <c r="J13" s="160"/>
      <c r="K13" s="160"/>
      <c r="L13" s="160"/>
      <c r="M13" s="161"/>
      <c r="N13" s="168">
        <v>2990.0</v>
      </c>
      <c r="O13" s="160"/>
      <c r="P13" s="161"/>
      <c r="Q13" s="36"/>
    </row>
    <row r="14" ht="15.0" customHeight="1">
      <c r="A14" s="27"/>
      <c r="B14" s="119"/>
      <c r="D14" s="120"/>
      <c r="E14" s="119"/>
      <c r="G14" s="120"/>
      <c r="H14" s="167" t="s">
        <v>111</v>
      </c>
      <c r="I14" s="160"/>
      <c r="J14" s="160"/>
      <c r="K14" s="160"/>
      <c r="L14" s="160"/>
      <c r="M14" s="161"/>
      <c r="N14" s="168">
        <v>2990.0</v>
      </c>
      <c r="O14" s="160"/>
      <c r="P14" s="161"/>
      <c r="Q14" s="36"/>
    </row>
    <row r="15" ht="15.0" customHeight="1">
      <c r="A15" s="27"/>
      <c r="B15" s="123"/>
      <c r="C15" s="124"/>
      <c r="D15" s="125"/>
      <c r="E15" s="123"/>
      <c r="F15" s="124"/>
      <c r="G15" s="125"/>
      <c r="H15" s="167" t="str">
        <f>'Auditoria de Google y Metas Ads'!C8</f>
        <v>Auditoría de cuentas Google Ads </v>
      </c>
      <c r="I15" s="160"/>
      <c r="J15" s="160"/>
      <c r="K15" s="160"/>
      <c r="L15" s="160"/>
      <c r="M15" s="161"/>
      <c r="N15" s="168">
        <v>2990.0</v>
      </c>
      <c r="O15" s="160"/>
      <c r="P15" s="161"/>
      <c r="Q15" s="36"/>
    </row>
    <row r="16" ht="7.5" customHeight="1">
      <c r="A16" s="27"/>
      <c r="B16" s="165"/>
      <c r="C16" s="165"/>
      <c r="D16" s="165"/>
      <c r="E16" s="165"/>
      <c r="F16" s="165"/>
      <c r="G16" s="165"/>
      <c r="H16" s="165"/>
      <c r="I16" s="165"/>
      <c r="J16" s="165"/>
      <c r="K16" s="165"/>
      <c r="L16" s="165"/>
      <c r="M16" s="165"/>
      <c r="N16" s="165"/>
      <c r="O16" s="165"/>
      <c r="P16" s="165"/>
      <c r="Q16" s="36"/>
    </row>
    <row r="17" ht="15.0" customHeight="1">
      <c r="A17" s="27"/>
      <c r="B17" s="158" t="s">
        <v>23</v>
      </c>
      <c r="C17" s="32"/>
      <c r="D17" s="116"/>
      <c r="E17" s="115" t="s">
        <v>94</v>
      </c>
      <c r="F17" s="32"/>
      <c r="G17" s="116"/>
      <c r="H17" s="159" t="str">
        <f>'Fase 1 Sitio Web'!C8</f>
        <v>Estudio Digital de Mercado</v>
      </c>
      <c r="I17" s="160"/>
      <c r="J17" s="160"/>
      <c r="K17" s="160"/>
      <c r="L17" s="160"/>
      <c r="M17" s="161"/>
      <c r="N17" s="162">
        <f>'Fase 1 Sitio Web'!L21</f>
        <v>4900</v>
      </c>
      <c r="O17" s="160"/>
      <c r="P17" s="161"/>
      <c r="Q17" s="36"/>
    </row>
    <row r="18" ht="15.0" customHeight="1">
      <c r="A18" s="27"/>
      <c r="B18" s="119"/>
      <c r="D18" s="120"/>
      <c r="E18" s="119"/>
      <c r="G18" s="120"/>
      <c r="H18" s="159" t="str">
        <f>#REF!</f>
        <v>#REF!</v>
      </c>
      <c r="I18" s="160"/>
      <c r="J18" s="160"/>
      <c r="K18" s="160"/>
      <c r="L18" s="160"/>
      <c r="M18" s="161"/>
      <c r="N18" s="162" t="str">
        <f>#REF!</f>
        <v>#REF!</v>
      </c>
      <c r="O18" s="160"/>
      <c r="P18" s="161"/>
      <c r="Q18" s="36"/>
    </row>
    <row r="19" ht="15.0" customHeight="1">
      <c r="A19" s="27"/>
      <c r="B19" s="123"/>
      <c r="C19" s="124"/>
      <c r="D19" s="125"/>
      <c r="E19" s="123"/>
      <c r="F19" s="124"/>
      <c r="G19" s="125"/>
      <c r="H19" s="159" t="str">
        <f>'Fase 1 Sitio Web'!C23</f>
        <v>Diseño de Sitio Web</v>
      </c>
      <c r="I19" s="160"/>
      <c r="J19" s="160"/>
      <c r="K19" s="160"/>
      <c r="L19" s="160"/>
      <c r="M19" s="161"/>
      <c r="N19" s="162">
        <v>30000.0</v>
      </c>
      <c r="O19" s="160"/>
      <c r="P19" s="161"/>
      <c r="Q19" s="36"/>
    </row>
    <row r="20" ht="7.5" customHeight="1">
      <c r="A20" s="27"/>
      <c r="B20" s="165"/>
      <c r="C20" s="165"/>
      <c r="D20" s="165"/>
      <c r="E20" s="165"/>
      <c r="F20" s="165"/>
      <c r="G20" s="165"/>
      <c r="H20" s="165"/>
      <c r="I20" s="165"/>
      <c r="J20" s="165"/>
      <c r="K20" s="165"/>
      <c r="L20" s="165"/>
      <c r="M20" s="165"/>
      <c r="N20" s="165"/>
      <c r="O20" s="165"/>
      <c r="P20" s="165"/>
    </row>
    <row r="21" ht="15.0" customHeight="1">
      <c r="A21" s="27"/>
      <c r="B21" s="158" t="s">
        <v>24</v>
      </c>
      <c r="C21" s="32"/>
      <c r="D21" s="116"/>
      <c r="E21" s="169" t="s">
        <v>94</v>
      </c>
      <c r="F21" s="160"/>
      <c r="G21" s="161"/>
      <c r="H21" s="167" t="str">
        <f>#REF!</f>
        <v>#REF!</v>
      </c>
      <c r="I21" s="160"/>
      <c r="J21" s="160"/>
      <c r="K21" s="160"/>
      <c r="L21" s="160"/>
      <c r="M21" s="161"/>
      <c r="N21" s="168" t="str">
        <f>#REF!</f>
        <v>#REF!</v>
      </c>
      <c r="O21" s="160"/>
      <c r="P21" s="161"/>
    </row>
    <row r="22" ht="15.0" customHeight="1">
      <c r="A22" s="27"/>
      <c r="B22" s="119"/>
      <c r="D22" s="120"/>
      <c r="E22" s="166" t="s">
        <v>69</v>
      </c>
      <c r="F22" s="32"/>
      <c r="G22" s="116"/>
      <c r="H22" s="167" t="str">
        <f>'Fase 2'!C8</f>
        <v>Configuración y Optimización Google Ads</v>
      </c>
      <c r="I22" s="160"/>
      <c r="J22" s="160"/>
      <c r="K22" s="160"/>
      <c r="L22" s="160"/>
      <c r="M22" s="161"/>
      <c r="N22" s="168" t="str">
        <f>'Fase 2'!L23</f>
        <v/>
      </c>
      <c r="O22" s="160"/>
      <c r="P22" s="161"/>
    </row>
    <row r="23" ht="15.0" customHeight="1">
      <c r="A23" s="27"/>
      <c r="B23" s="119"/>
      <c r="D23" s="120"/>
      <c r="E23" s="123"/>
      <c r="F23" s="124"/>
      <c r="G23" s="125"/>
      <c r="H23" s="167" t="str">
        <f>'Fase 2'!C25</f>
        <v>Configuración y Optimización de Meta Ads</v>
      </c>
      <c r="I23" s="160"/>
      <c r="J23" s="160"/>
      <c r="K23" s="160"/>
      <c r="L23" s="160"/>
      <c r="M23" s="161"/>
      <c r="N23" s="168" t="str">
        <f>'Fase 2'!L37</f>
        <v/>
      </c>
      <c r="O23" s="160"/>
      <c r="P23" s="161"/>
      <c r="Q23" s="27"/>
    </row>
    <row r="24" ht="15.0" customHeight="1">
      <c r="A24" s="27"/>
      <c r="B24" s="119"/>
      <c r="D24" s="120"/>
      <c r="E24" s="176" t="s">
        <v>94</v>
      </c>
      <c r="F24" s="160"/>
      <c r="G24" s="161"/>
      <c r="H24" s="167" t="str">
        <f>#REF!</f>
        <v>#REF!</v>
      </c>
      <c r="I24" s="160"/>
      <c r="J24" s="160"/>
      <c r="K24" s="160"/>
      <c r="L24" s="160"/>
      <c r="M24" s="161"/>
      <c r="N24" s="168" t="str">
        <f>#REF!</f>
        <v>#REF!</v>
      </c>
      <c r="O24" s="160"/>
      <c r="P24" s="161"/>
      <c r="Q24" s="27"/>
    </row>
    <row r="25" ht="15.0" customHeight="1">
      <c r="A25" s="27"/>
      <c r="B25" s="123"/>
      <c r="C25" s="124"/>
      <c r="D25" s="125"/>
      <c r="E25" s="176" t="s">
        <v>69</v>
      </c>
      <c r="F25" s="160"/>
      <c r="G25" s="161"/>
      <c r="H25" s="167" t="str">
        <f>' ManejoRRSS'!C9</f>
        <v>Manejo Básico de Redes Sociales</v>
      </c>
      <c r="I25" s="160"/>
      <c r="J25" s="160"/>
      <c r="K25" s="160"/>
      <c r="L25" s="160"/>
      <c r="M25" s="161"/>
      <c r="N25" s="168">
        <f>' ManejoRRSS'!M14</f>
        <v>3000</v>
      </c>
      <c r="O25" s="160"/>
      <c r="P25" s="161"/>
      <c r="Q25" s="27"/>
    </row>
    <row r="26" ht="7.5" customHeight="1">
      <c r="A26" s="27"/>
      <c r="B26" s="165"/>
      <c r="C26" s="165"/>
      <c r="D26" s="165"/>
      <c r="E26" s="165"/>
      <c r="F26" s="165"/>
      <c r="G26" s="165"/>
      <c r="H26" s="165"/>
      <c r="I26" s="165"/>
      <c r="J26" s="165"/>
      <c r="K26" s="165"/>
      <c r="L26" s="165"/>
      <c r="M26" s="165"/>
      <c r="N26" s="165"/>
      <c r="O26" s="165"/>
      <c r="P26" s="165"/>
      <c r="Q26" s="27"/>
    </row>
    <row r="27" ht="15.0" customHeight="1">
      <c r="A27" s="27"/>
      <c r="B27" s="158" t="s">
        <v>25</v>
      </c>
      <c r="C27" s="32"/>
      <c r="D27" s="116"/>
      <c r="E27" s="176" t="s">
        <v>94</v>
      </c>
      <c r="F27" s="160"/>
      <c r="G27" s="161"/>
      <c r="H27" s="177" t="str">
        <f>'Fase 3'!C9</f>
        <v>Desarrollo de Plan de Contenido</v>
      </c>
      <c r="I27" s="160"/>
      <c r="J27" s="160"/>
      <c r="K27" s="160"/>
      <c r="L27" s="160"/>
      <c r="M27" s="161"/>
      <c r="N27" s="178">
        <f>'Fase 3.1'!L18</f>
        <v>2900</v>
      </c>
      <c r="O27" s="160"/>
      <c r="P27" s="161"/>
      <c r="Q27" s="27"/>
    </row>
    <row r="28" ht="15.0" customHeight="1">
      <c r="A28" s="27"/>
      <c r="B28" s="119"/>
      <c r="D28" s="120"/>
      <c r="E28" s="179" t="s">
        <v>69</v>
      </c>
      <c r="F28" s="32"/>
      <c r="G28" s="116"/>
      <c r="H28" s="177" t="str">
        <f>'Fase 3'!C22</f>
        <v>Generación de Contenido</v>
      </c>
      <c r="I28" s="160"/>
      <c r="J28" s="160"/>
      <c r="K28" s="160"/>
      <c r="L28" s="160"/>
      <c r="M28" s="161"/>
      <c r="N28" s="178">
        <v>8000.0</v>
      </c>
      <c r="O28" s="160"/>
      <c r="P28" s="161"/>
      <c r="Q28" s="27"/>
    </row>
    <row r="29" ht="15.0" customHeight="1">
      <c r="A29" s="27"/>
      <c r="B29" s="119"/>
      <c r="D29" s="120"/>
      <c r="E29" s="119"/>
      <c r="G29" s="120"/>
      <c r="H29" s="177" t="str">
        <f>'Fase 3.1'!C10</f>
        <v>Posicionamiento SEO </v>
      </c>
      <c r="I29" s="160"/>
      <c r="J29" s="160"/>
      <c r="K29" s="160"/>
      <c r="L29" s="160"/>
      <c r="M29" s="161"/>
      <c r="N29" s="178">
        <v>2900.0</v>
      </c>
      <c r="O29" s="160"/>
      <c r="P29" s="161"/>
      <c r="Q29" s="27"/>
    </row>
    <row r="30" ht="15.0" customHeight="1">
      <c r="A30" s="27"/>
      <c r="B30" s="123"/>
      <c r="C30" s="124"/>
      <c r="D30" s="125"/>
      <c r="E30" s="176" t="s">
        <v>94</v>
      </c>
      <c r="F30" s="160"/>
      <c r="G30" s="161"/>
      <c r="H30" s="177" t="str">
        <f>'Fase 3.1'!C22</f>
        <v>Configuración y Optimización Google My Business </v>
      </c>
      <c r="I30" s="160"/>
      <c r="J30" s="160"/>
      <c r="K30" s="160"/>
      <c r="L30" s="160"/>
      <c r="M30" s="161"/>
      <c r="N30" s="178">
        <v>2900.0</v>
      </c>
      <c r="O30" s="160"/>
      <c r="P30" s="161"/>
      <c r="Q30" s="27"/>
    </row>
    <row r="31" ht="7.5" customHeight="1">
      <c r="A31" s="27"/>
      <c r="B31" s="180"/>
      <c r="C31" s="180"/>
      <c r="D31" s="180"/>
      <c r="E31" s="180"/>
      <c r="F31" s="180"/>
      <c r="G31" s="180"/>
      <c r="H31" s="180"/>
      <c r="I31" s="180"/>
      <c r="J31" s="180"/>
      <c r="K31" s="180"/>
      <c r="L31" s="180"/>
      <c r="M31" s="180"/>
      <c r="N31" s="180"/>
      <c r="O31" s="180"/>
      <c r="P31" s="180"/>
      <c r="Q31" s="27"/>
    </row>
    <row r="32" ht="15.0" customHeight="1">
      <c r="A32" s="127"/>
      <c r="B32" s="181" t="s">
        <v>112</v>
      </c>
      <c r="C32" s="32"/>
      <c r="D32" s="33"/>
      <c r="E32" s="182" t="s">
        <v>70</v>
      </c>
      <c r="F32" s="32"/>
      <c r="G32" s="33"/>
      <c r="H32" s="183" t="s">
        <v>113</v>
      </c>
      <c r="I32" s="32"/>
      <c r="J32" s="32"/>
      <c r="K32" s="32"/>
      <c r="L32" s="32"/>
      <c r="M32" s="32"/>
      <c r="N32" s="184" t="s">
        <v>21</v>
      </c>
      <c r="Q32" s="127"/>
    </row>
    <row r="33" ht="14.25" customHeight="1">
      <c r="A33" s="127"/>
      <c r="B33" s="185"/>
      <c r="D33" s="45"/>
      <c r="E33" s="185"/>
      <c r="G33" s="45"/>
      <c r="H33" s="183" t="s">
        <v>114</v>
      </c>
      <c r="I33" s="32"/>
      <c r="J33" s="32"/>
      <c r="K33" s="32"/>
      <c r="L33" s="32"/>
      <c r="M33" s="32"/>
      <c r="Q33" s="127"/>
    </row>
    <row r="34" ht="12.0" customHeight="1">
      <c r="A34" s="127"/>
      <c r="B34" s="186">
        <v>4.0</v>
      </c>
      <c r="C34" s="32"/>
      <c r="D34" s="116"/>
      <c r="E34" s="187" t="s">
        <v>115</v>
      </c>
      <c r="F34" s="32"/>
      <c r="G34" s="116"/>
      <c r="H34" s="188" t="s">
        <v>116</v>
      </c>
      <c r="I34" s="32"/>
      <c r="J34" s="32"/>
      <c r="K34" s="32"/>
      <c r="L34" s="32"/>
      <c r="M34" s="116"/>
      <c r="N34" s="189">
        <v>7500.0</v>
      </c>
      <c r="O34" s="32"/>
      <c r="P34" s="116"/>
      <c r="Q34" s="127"/>
    </row>
    <row r="35" ht="15.0" customHeight="1">
      <c r="A35" s="127"/>
      <c r="B35" s="190"/>
      <c r="C35" s="58"/>
      <c r="D35" s="191"/>
      <c r="E35" s="123"/>
      <c r="F35" s="124"/>
      <c r="G35" s="125"/>
      <c r="H35" s="123"/>
      <c r="I35" s="124"/>
      <c r="J35" s="124"/>
      <c r="K35" s="124"/>
      <c r="L35" s="124"/>
      <c r="M35" s="125"/>
      <c r="N35" s="124"/>
      <c r="O35" s="124"/>
      <c r="P35" s="125"/>
      <c r="Q35" s="127"/>
    </row>
    <row r="36" ht="9.0" customHeight="1">
      <c r="A36" s="127"/>
    </row>
    <row r="37" ht="18.0" customHeight="1">
      <c r="A37" s="127"/>
      <c r="B37" s="192" t="s">
        <v>77</v>
      </c>
      <c r="Q37" s="127"/>
    </row>
    <row r="38" ht="11.25" customHeight="1">
      <c r="A38" s="127"/>
      <c r="B38" s="170"/>
      <c r="C38" s="170"/>
      <c r="D38" s="170"/>
      <c r="E38" s="170"/>
      <c r="F38" s="170"/>
      <c r="G38" s="170"/>
      <c r="H38" s="170"/>
      <c r="I38" s="170"/>
      <c r="J38" s="170"/>
      <c r="K38" s="170"/>
      <c r="L38" s="170"/>
      <c r="M38" s="170"/>
      <c r="N38" s="170"/>
      <c r="O38" s="170"/>
      <c r="P38" s="170"/>
      <c r="Q38" s="127"/>
    </row>
    <row r="39" ht="11.25" customHeight="1">
      <c r="A39" s="127"/>
      <c r="B39" s="193" t="s">
        <v>117</v>
      </c>
      <c r="C39" s="32"/>
      <c r="D39" s="32"/>
      <c r="E39" s="32"/>
      <c r="F39" s="32"/>
      <c r="G39" s="32"/>
      <c r="H39" s="32"/>
      <c r="I39" s="32"/>
      <c r="J39" s="32"/>
      <c r="K39" s="32"/>
      <c r="L39" s="32"/>
      <c r="M39" s="32"/>
      <c r="N39" s="32"/>
      <c r="O39" s="32"/>
      <c r="P39" s="116"/>
      <c r="Q39" s="127"/>
    </row>
    <row r="40" ht="24.0" customHeight="1">
      <c r="A40" s="127"/>
      <c r="B40" s="123"/>
      <c r="C40" s="124"/>
      <c r="D40" s="124"/>
      <c r="E40" s="124"/>
      <c r="F40" s="124"/>
      <c r="G40" s="124"/>
      <c r="H40" s="124"/>
      <c r="I40" s="124"/>
      <c r="J40" s="124"/>
      <c r="K40" s="124"/>
      <c r="L40" s="124"/>
      <c r="M40" s="124"/>
      <c r="N40" s="124"/>
      <c r="O40" s="124"/>
      <c r="P40" s="125"/>
      <c r="Q40" s="127"/>
    </row>
    <row r="41" ht="11.25" customHeight="1">
      <c r="A41" s="127"/>
      <c r="B41" s="194"/>
      <c r="C41" s="194"/>
      <c r="D41" s="194"/>
      <c r="E41" s="195"/>
      <c r="F41" s="195"/>
      <c r="G41" s="195"/>
      <c r="H41" s="196"/>
      <c r="I41" s="196"/>
      <c r="J41" s="196"/>
      <c r="K41" s="196"/>
      <c r="L41" s="196"/>
      <c r="M41" s="196"/>
      <c r="N41" s="197"/>
      <c r="O41" s="197"/>
      <c r="P41" s="197"/>
      <c r="Q41" s="127"/>
    </row>
    <row r="42" ht="18.0" customHeight="1">
      <c r="A42" s="27"/>
      <c r="B42" s="130" t="s">
        <v>78</v>
      </c>
    </row>
    <row r="43" ht="42.0" customHeight="1">
      <c r="A43" s="27"/>
      <c r="B43" s="198" t="s">
        <v>118</v>
      </c>
      <c r="C43" s="132"/>
      <c r="D43" s="132"/>
      <c r="E43" s="132"/>
      <c r="F43" s="132"/>
      <c r="G43" s="132"/>
      <c r="H43" s="132"/>
      <c r="I43" s="132"/>
      <c r="J43" s="132"/>
      <c r="K43" s="132"/>
      <c r="L43" s="132"/>
      <c r="M43" s="132"/>
      <c r="N43" s="132"/>
      <c r="O43" s="132"/>
      <c r="P43" s="133"/>
      <c r="Q43" s="36"/>
    </row>
    <row r="44" ht="33.75" customHeight="1">
      <c r="A44" s="74"/>
      <c r="B44" s="134"/>
      <c r="C44" s="135"/>
      <c r="D44" s="136"/>
      <c r="E44" s="136"/>
      <c r="F44" s="136"/>
      <c r="G44" s="136"/>
      <c r="H44" s="136"/>
      <c r="I44" s="36"/>
      <c r="J44" s="137"/>
      <c r="K44" s="136"/>
      <c r="L44" s="136"/>
      <c r="M44" s="136"/>
      <c r="N44" s="136"/>
      <c r="O44" s="136"/>
      <c r="P44" s="138"/>
      <c r="Q44" s="74"/>
    </row>
    <row r="45" ht="15.0" customHeight="1">
      <c r="A45" s="74"/>
      <c r="B45" s="134"/>
      <c r="C45" s="139" t="s">
        <v>119</v>
      </c>
      <c r="I45" s="139"/>
      <c r="J45" s="139" t="s">
        <v>81</v>
      </c>
      <c r="P45" s="140"/>
      <c r="Q45" s="74"/>
    </row>
    <row r="46" ht="15.0" customHeight="1">
      <c r="A46" s="74"/>
      <c r="B46" s="141"/>
      <c r="C46" s="143"/>
      <c r="D46" s="143"/>
      <c r="E46" s="143"/>
      <c r="F46" s="143"/>
      <c r="G46" s="143"/>
      <c r="H46" s="143"/>
      <c r="I46" s="143"/>
      <c r="J46" s="143"/>
      <c r="K46" s="143" t="s">
        <v>82</v>
      </c>
      <c r="L46" s="142"/>
      <c r="M46" s="142"/>
      <c r="N46" s="142"/>
      <c r="O46" s="143"/>
      <c r="P46" s="144"/>
      <c r="Q46" s="74"/>
    </row>
    <row r="47" ht="12.0" customHeight="1">
      <c r="A47" s="74"/>
      <c r="B47" s="36"/>
      <c r="C47" s="139"/>
      <c r="D47" s="139"/>
      <c r="E47" s="139"/>
      <c r="F47" s="139"/>
      <c r="G47" s="139"/>
      <c r="H47" s="139"/>
      <c r="I47" s="139"/>
      <c r="J47" s="139"/>
      <c r="K47" s="139"/>
      <c r="L47" s="139"/>
      <c r="M47" s="139"/>
      <c r="N47" s="139"/>
      <c r="O47" s="139"/>
      <c r="P47" s="145"/>
      <c r="Q47" s="74"/>
    </row>
    <row r="48" ht="21.0" customHeight="1">
      <c r="A48" s="27"/>
      <c r="B48" s="61" t="s">
        <v>120</v>
      </c>
      <c r="C48" s="55"/>
      <c r="D48" s="55"/>
      <c r="E48" s="55"/>
      <c r="F48" s="55"/>
      <c r="G48" s="55"/>
      <c r="H48" s="55"/>
      <c r="I48" s="55"/>
      <c r="J48" s="55"/>
      <c r="K48" s="55"/>
      <c r="L48" s="55"/>
      <c r="M48" s="55"/>
      <c r="N48" s="55"/>
      <c r="O48" s="55"/>
      <c r="P48" s="56"/>
    </row>
    <row r="49" ht="56.25" customHeight="1">
      <c r="A49" s="27"/>
      <c r="B49" s="199"/>
      <c r="H49" s="200"/>
      <c r="M49" s="199"/>
    </row>
    <row r="50" ht="15.0" customHeight="1">
      <c r="A50" s="27"/>
      <c r="B50" s="201" t="s">
        <v>121</v>
      </c>
      <c r="H50" s="202" t="s">
        <v>122</v>
      </c>
      <c r="M50" s="201" t="s">
        <v>123</v>
      </c>
    </row>
    <row r="51" ht="14.25" customHeight="1">
      <c r="A51" s="27"/>
      <c r="B51" s="201" t="s">
        <v>124</v>
      </c>
      <c r="M51" s="201" t="s">
        <v>125</v>
      </c>
    </row>
    <row r="52" ht="8.25" customHeight="1">
      <c r="A52" s="74"/>
      <c r="B52" s="74"/>
      <c r="C52" s="74"/>
      <c r="D52" s="74"/>
      <c r="E52" s="74"/>
      <c r="F52" s="74"/>
      <c r="G52" s="74"/>
      <c r="H52" s="74"/>
      <c r="I52" s="74"/>
      <c r="J52" s="74"/>
      <c r="K52" s="74"/>
      <c r="L52" s="74"/>
      <c r="M52" s="74"/>
      <c r="N52" s="74"/>
      <c r="O52" s="74"/>
      <c r="P52" s="74"/>
      <c r="Q52" s="74"/>
    </row>
    <row r="53" ht="16.5" customHeight="1">
      <c r="A53" s="88"/>
      <c r="B53" s="89"/>
      <c r="C53" s="90"/>
      <c r="D53" s="90" t="s">
        <v>126</v>
      </c>
      <c r="I53" s="89"/>
      <c r="J53" s="91" t="s">
        <v>56</v>
      </c>
      <c r="L53" s="92" t="s">
        <v>57</v>
      </c>
      <c r="O53" s="92" t="s">
        <v>58</v>
      </c>
      <c r="Q53" s="93"/>
    </row>
    <row r="54" ht="19.5" customHeight="1">
      <c r="A54" s="88"/>
      <c r="B54" s="89"/>
      <c r="C54" s="90"/>
      <c r="I54" s="89"/>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97">
    <mergeCell ref="H15:M15"/>
    <mergeCell ref="N15:P15"/>
    <mergeCell ref="E17:G19"/>
    <mergeCell ref="H17:M17"/>
    <mergeCell ref="N17:P17"/>
    <mergeCell ref="H18:M18"/>
    <mergeCell ref="N18:P18"/>
    <mergeCell ref="H19:M19"/>
    <mergeCell ref="N19:P19"/>
    <mergeCell ref="E27:G27"/>
    <mergeCell ref="E28:G29"/>
    <mergeCell ref="E32:G33"/>
    <mergeCell ref="E34:G35"/>
    <mergeCell ref="B27:D30"/>
    <mergeCell ref="B32:D33"/>
    <mergeCell ref="B34:D35"/>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A36:Q36"/>
    <mergeCell ref="B37:P37"/>
    <mergeCell ref="B39:P40"/>
    <mergeCell ref="B42:P42"/>
    <mergeCell ref="B43:P43"/>
    <mergeCell ref="C44:H44"/>
    <mergeCell ref="J44:O44"/>
    <mergeCell ref="C45:H45"/>
    <mergeCell ref="J45:O45"/>
    <mergeCell ref="K46:N46"/>
    <mergeCell ref="M50:P50"/>
    <mergeCell ref="M51:P51"/>
    <mergeCell ref="D53:H54"/>
    <mergeCell ref="J53:K54"/>
    <mergeCell ref="L53:N54"/>
    <mergeCell ref="O53:P54"/>
    <mergeCell ref="B48:P48"/>
    <mergeCell ref="B49:G49"/>
    <mergeCell ref="H49:L49"/>
    <mergeCell ref="M49:P49"/>
    <mergeCell ref="B50:G50"/>
    <mergeCell ref="H50:L51"/>
    <mergeCell ref="B51:G51"/>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0"/>
    <col customWidth="1" min="2" max="2" width="6.25"/>
    <col customWidth="1" min="3" max="4" width="5.75"/>
    <col customWidth="1" min="5" max="5" width="6.63"/>
    <col customWidth="1" min="6" max="6" width="6.5"/>
    <col customWidth="1" min="7" max="7" width="4.5"/>
    <col customWidth="1" min="8" max="8" width="7.88"/>
    <col customWidth="1" min="9" max="10" width="5.13"/>
    <col customWidth="1" min="11" max="11" width="7.75"/>
    <col customWidth="1" min="12" max="12" width="6.63"/>
    <col customWidth="1" min="13" max="13" width="7.25"/>
    <col customWidth="1" min="14" max="14" width="7.0"/>
    <col customWidth="1" min="15" max="15" width="6.13"/>
    <col customWidth="1" min="16" max="16" width="9.5"/>
    <col customWidth="1" min="17" max="17" width="7.0"/>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110" t="s">
        <v>3</v>
      </c>
      <c r="Q2" s="4"/>
    </row>
    <row r="3" ht="15.75" customHeight="1">
      <c r="A3" s="1"/>
      <c r="B3" s="1"/>
      <c r="C3" s="1"/>
      <c r="D3" s="1"/>
      <c r="E3" s="1"/>
      <c r="F3" s="1"/>
      <c r="G3" s="1"/>
      <c r="H3" s="1"/>
      <c r="I3" s="1"/>
      <c r="J3" s="1"/>
      <c r="K3" s="5" t="str">
        <f>'Copy of HOJA RESÚMEN 2026'!K3</f>
        <v>irving lópez</v>
      </c>
      <c r="Q3" s="4"/>
    </row>
    <row r="4" ht="16.5" customHeight="1">
      <c r="A4" s="1"/>
      <c r="B4" s="1"/>
      <c r="C4" s="1"/>
      <c r="D4" s="1"/>
      <c r="E4" s="1"/>
      <c r="F4" s="1"/>
      <c r="G4" s="1"/>
      <c r="H4" s="1"/>
      <c r="I4" s="1"/>
      <c r="J4" s="1"/>
      <c r="Q4" s="4"/>
    </row>
    <row r="5" ht="18.75" customHeight="1">
      <c r="A5" s="1"/>
      <c r="B5" s="1"/>
      <c r="C5" s="1"/>
      <c r="D5" s="1"/>
      <c r="E5" s="1"/>
      <c r="F5" s="1"/>
      <c r="G5" s="1"/>
      <c r="H5" s="1"/>
      <c r="I5" s="110" t="str">
        <f>'Copy of HOJA RESÚMEN 2026'!F8</f>
        <v>No. Cotización:</v>
      </c>
      <c r="L5" s="203" t="str">
        <f>'Copy of HOJA RESÚMEN 2026'!H8</f>
        <v>E325126IL251</v>
      </c>
      <c r="N5" s="204"/>
      <c r="O5" s="6" t="s">
        <v>127</v>
      </c>
      <c r="P5" s="7">
        <f>'Copy of HOJA RESÚMEN 2026'!P5</f>
        <v>46122</v>
      </c>
      <c r="Q5" s="8"/>
    </row>
    <row r="6" ht="29.25" customHeight="1">
      <c r="A6" s="205" t="s">
        <v>128</v>
      </c>
    </row>
    <row r="7" ht="21.0" customHeight="1">
      <c r="A7" s="9"/>
      <c r="B7" s="206"/>
      <c r="C7" s="206"/>
      <c r="D7" s="206"/>
      <c r="E7" s="206"/>
      <c r="F7" s="206"/>
      <c r="G7" s="206"/>
      <c r="H7" s="206"/>
      <c r="I7" s="206"/>
      <c r="J7" s="206"/>
      <c r="K7" s="206"/>
      <c r="L7" s="206"/>
      <c r="M7" s="206"/>
      <c r="N7" s="206"/>
      <c r="O7" s="206"/>
      <c r="P7" s="206"/>
    </row>
    <row r="8" ht="31.5" customHeight="1">
      <c r="A8" s="9"/>
      <c r="B8" s="207" t="s">
        <v>129</v>
      </c>
      <c r="C8" s="208"/>
      <c r="D8" s="208"/>
      <c r="E8" s="208"/>
      <c r="F8" s="208"/>
      <c r="G8" s="208"/>
      <c r="H8" s="209"/>
      <c r="I8" s="210"/>
      <c r="J8" s="210"/>
      <c r="K8" s="207" t="s">
        <v>130</v>
      </c>
      <c r="L8" s="208"/>
      <c r="M8" s="208"/>
      <c r="N8" s="208"/>
      <c r="O8" s="208"/>
      <c r="P8" s="209"/>
    </row>
    <row r="9" ht="32.25" customHeight="1">
      <c r="A9" s="9"/>
      <c r="B9" s="211"/>
      <c r="C9" s="212"/>
      <c r="D9" s="212"/>
      <c r="E9" s="212"/>
      <c r="F9" s="212"/>
      <c r="G9" s="212"/>
      <c r="H9" s="213"/>
      <c r="I9" s="214"/>
      <c r="J9" s="214"/>
      <c r="K9" s="211"/>
      <c r="L9" s="212"/>
      <c r="M9" s="212"/>
      <c r="N9" s="212"/>
      <c r="O9" s="212"/>
      <c r="P9" s="213"/>
      <c r="Q9" s="214"/>
      <c r="R9" s="214"/>
      <c r="S9" s="214"/>
      <c r="T9" s="214"/>
      <c r="U9" s="214"/>
      <c r="V9" s="214"/>
      <c r="W9" s="214"/>
      <c r="X9" s="214"/>
      <c r="Y9" s="214"/>
    </row>
    <row r="10" ht="15.0" customHeight="1">
      <c r="A10" s="24"/>
      <c r="B10" s="211"/>
      <c r="C10" s="212"/>
      <c r="D10" s="212"/>
      <c r="E10" s="212"/>
      <c r="F10" s="212"/>
      <c r="G10" s="212"/>
      <c r="H10" s="213"/>
      <c r="I10" s="215"/>
      <c r="J10" s="215"/>
      <c r="K10" s="211"/>
      <c r="L10" s="212"/>
      <c r="M10" s="212"/>
      <c r="N10" s="212"/>
      <c r="O10" s="212"/>
      <c r="P10" s="213"/>
      <c r="Q10" s="23"/>
    </row>
    <row r="11" ht="30.0" customHeight="1">
      <c r="A11" s="27"/>
      <c r="B11" s="216"/>
      <c r="C11" s="217"/>
      <c r="D11" s="217"/>
      <c r="E11" s="212"/>
      <c r="F11" s="212"/>
      <c r="G11" s="212"/>
      <c r="H11" s="213"/>
      <c r="I11" s="215"/>
      <c r="J11" s="218"/>
      <c r="K11" s="211"/>
      <c r="L11" s="212"/>
      <c r="M11" s="212"/>
      <c r="N11" s="212"/>
      <c r="O11" s="212"/>
      <c r="P11" s="213"/>
      <c r="Q11" s="36"/>
    </row>
    <row r="12" ht="17.25" customHeight="1">
      <c r="A12" s="27"/>
      <c r="B12" s="219" t="s">
        <v>131</v>
      </c>
      <c r="H12" s="220"/>
      <c r="I12" s="215"/>
      <c r="J12" s="218"/>
      <c r="K12" s="221" t="s">
        <v>132</v>
      </c>
      <c r="P12" s="220"/>
      <c r="Q12" s="36"/>
    </row>
    <row r="13" ht="21.0" customHeight="1">
      <c r="A13" s="27"/>
      <c r="B13" s="222"/>
      <c r="C13" s="223"/>
      <c r="D13" s="223"/>
      <c r="E13" s="223"/>
      <c r="F13" s="223"/>
      <c r="G13" s="223"/>
      <c r="H13" s="224"/>
      <c r="I13" s="215"/>
      <c r="J13" s="218"/>
      <c r="K13" s="222"/>
      <c r="L13" s="223"/>
      <c r="M13" s="223"/>
      <c r="N13" s="223"/>
      <c r="O13" s="223"/>
      <c r="P13" s="224"/>
      <c r="Q13" s="36"/>
    </row>
    <row r="14" ht="18.0" customHeight="1">
      <c r="A14" s="27"/>
      <c r="B14" s="212"/>
      <c r="C14" s="212"/>
      <c r="D14" s="212"/>
      <c r="E14" s="212"/>
      <c r="F14" s="212"/>
      <c r="G14" s="212"/>
      <c r="H14" s="212"/>
      <c r="I14" s="215"/>
      <c r="J14" s="218"/>
      <c r="K14" s="212"/>
      <c r="L14" s="212"/>
      <c r="M14" s="212"/>
      <c r="N14" s="212"/>
      <c r="O14" s="212"/>
      <c r="P14" s="212"/>
      <c r="Q14" s="36"/>
    </row>
    <row r="15" ht="31.5" customHeight="1">
      <c r="A15" s="27"/>
      <c r="B15" s="207" t="s">
        <v>133</v>
      </c>
      <c r="C15" s="208"/>
      <c r="D15" s="208"/>
      <c r="E15" s="208"/>
      <c r="F15" s="208"/>
      <c r="G15" s="208"/>
      <c r="H15" s="209"/>
      <c r="I15" s="210"/>
      <c r="J15" s="210"/>
      <c r="K15" s="207" t="s">
        <v>134</v>
      </c>
      <c r="L15" s="208"/>
      <c r="M15" s="208"/>
      <c r="N15" s="208"/>
      <c r="O15" s="208"/>
      <c r="P15" s="209"/>
      <c r="Q15" s="36"/>
    </row>
    <row r="16" ht="41.25" customHeight="1">
      <c r="A16" s="27"/>
      <c r="B16" s="211"/>
      <c r="H16" s="220"/>
      <c r="K16" s="211"/>
      <c r="P16" s="220"/>
      <c r="Q16" s="36"/>
    </row>
    <row r="17" ht="48.0" customHeight="1">
      <c r="A17" s="27"/>
      <c r="B17" s="225"/>
      <c r="H17" s="220"/>
      <c r="I17" s="215"/>
      <c r="J17" s="215"/>
      <c r="K17" s="225"/>
      <c r="P17" s="220"/>
      <c r="Q17" s="36"/>
    </row>
    <row r="18" ht="16.5" customHeight="1">
      <c r="A18" s="27"/>
      <c r="B18" s="221" t="s">
        <v>135</v>
      </c>
      <c r="H18" s="220"/>
      <c r="I18" s="215"/>
      <c r="J18" s="215"/>
      <c r="K18" s="219" t="s">
        <v>136</v>
      </c>
      <c r="P18" s="220"/>
      <c r="Q18" s="36"/>
    </row>
    <row r="19" ht="19.5" customHeight="1">
      <c r="A19" s="27"/>
      <c r="B19" s="222"/>
      <c r="C19" s="223"/>
      <c r="D19" s="223"/>
      <c r="E19" s="223"/>
      <c r="F19" s="223"/>
      <c r="G19" s="223"/>
      <c r="H19" s="224"/>
      <c r="I19" s="215"/>
      <c r="J19" s="215"/>
      <c r="K19" s="222"/>
      <c r="L19" s="223"/>
      <c r="M19" s="223"/>
      <c r="N19" s="223"/>
      <c r="O19" s="223"/>
      <c r="P19" s="224"/>
      <c r="Q19" s="36"/>
    </row>
    <row r="20" ht="22.5" customHeight="1">
      <c r="A20" s="27"/>
      <c r="B20" s="212"/>
      <c r="C20" s="212"/>
      <c r="D20" s="212"/>
      <c r="E20" s="212"/>
      <c r="F20" s="212"/>
      <c r="G20" s="212"/>
      <c r="H20" s="212"/>
      <c r="I20" s="215"/>
      <c r="J20" s="215"/>
      <c r="K20" s="215"/>
      <c r="L20" s="215"/>
      <c r="M20" s="215"/>
      <c r="N20" s="215"/>
      <c r="O20" s="215"/>
      <c r="P20" s="226"/>
      <c r="Q20" s="36"/>
    </row>
    <row r="21" ht="31.5" customHeight="1">
      <c r="A21" s="27"/>
      <c r="B21" s="207" t="s">
        <v>137</v>
      </c>
      <c r="C21" s="208"/>
      <c r="D21" s="208"/>
      <c r="E21" s="208"/>
      <c r="F21" s="208"/>
      <c r="G21" s="208"/>
      <c r="H21" s="209"/>
      <c r="I21" s="210"/>
      <c r="J21" s="210"/>
      <c r="K21" s="207" t="s">
        <v>138</v>
      </c>
      <c r="L21" s="208"/>
      <c r="M21" s="208"/>
      <c r="N21" s="208"/>
      <c r="O21" s="208"/>
      <c r="P21" s="209"/>
    </row>
    <row r="22" ht="42.75" customHeight="1">
      <c r="A22" s="27"/>
      <c r="B22" s="211"/>
      <c r="H22" s="220"/>
      <c r="I22" s="227"/>
      <c r="J22" s="227"/>
      <c r="K22" s="228"/>
      <c r="P22" s="220"/>
      <c r="Q22" s="212"/>
    </row>
    <row r="23" ht="39.75" customHeight="1">
      <c r="A23" s="27"/>
      <c r="B23" s="225"/>
      <c r="H23" s="220"/>
      <c r="I23" s="227"/>
      <c r="J23" s="227"/>
      <c r="K23" s="225"/>
      <c r="P23" s="220"/>
    </row>
    <row r="24" ht="17.25" customHeight="1">
      <c r="A24" s="27"/>
      <c r="B24" s="221" t="s">
        <v>139</v>
      </c>
      <c r="H24" s="220"/>
      <c r="I24" s="206"/>
      <c r="J24" s="206"/>
      <c r="K24" s="221" t="s">
        <v>139</v>
      </c>
      <c r="P24" s="220"/>
    </row>
    <row r="25" ht="18.75" customHeight="1">
      <c r="A25" s="27"/>
      <c r="B25" s="222"/>
      <c r="C25" s="223"/>
      <c r="D25" s="223"/>
      <c r="E25" s="223"/>
      <c r="F25" s="223"/>
      <c r="G25" s="223"/>
      <c r="H25" s="224"/>
      <c r="I25" s="206"/>
      <c r="J25" s="206"/>
      <c r="K25" s="222"/>
      <c r="L25" s="223"/>
      <c r="M25" s="223"/>
      <c r="N25" s="223"/>
      <c r="O25" s="223"/>
      <c r="P25" s="224"/>
      <c r="Q25" s="36"/>
    </row>
    <row r="26" ht="19.5" customHeight="1">
      <c r="A26" s="27"/>
      <c r="B26" s="212"/>
      <c r="C26" s="212"/>
      <c r="D26" s="212"/>
      <c r="E26" s="212"/>
      <c r="F26" s="212"/>
      <c r="G26" s="212"/>
      <c r="H26" s="212"/>
      <c r="I26" s="206"/>
      <c r="J26" s="206"/>
      <c r="K26" s="206"/>
      <c r="L26" s="206"/>
      <c r="M26" s="206"/>
      <c r="N26" s="206"/>
      <c r="O26" s="206"/>
      <c r="P26" s="206"/>
      <c r="Q26" s="36"/>
    </row>
    <row r="27" ht="36.0" customHeight="1">
      <c r="A27" s="27"/>
      <c r="B27" s="207" t="s">
        <v>140</v>
      </c>
      <c r="C27" s="208"/>
      <c r="D27" s="208"/>
      <c r="E27" s="208"/>
      <c r="F27" s="208"/>
      <c r="G27" s="208"/>
      <c r="H27" s="209"/>
      <c r="I27" s="210"/>
      <c r="J27" s="210"/>
      <c r="K27" s="207" t="s">
        <v>141</v>
      </c>
      <c r="L27" s="208"/>
      <c r="M27" s="208"/>
      <c r="N27" s="208"/>
      <c r="O27" s="208"/>
      <c r="P27" s="209"/>
      <c r="Q27" s="36"/>
    </row>
    <row r="28" ht="36.0" customHeight="1">
      <c r="A28" s="27"/>
      <c r="B28" s="228"/>
      <c r="H28" s="220"/>
      <c r="I28" s="227"/>
      <c r="J28" s="227"/>
      <c r="K28" s="211"/>
      <c r="P28" s="220"/>
      <c r="Q28" s="36"/>
    </row>
    <row r="29" ht="40.5" customHeight="1">
      <c r="A29" s="27"/>
      <c r="B29" s="225"/>
      <c r="H29" s="220"/>
      <c r="I29" s="227"/>
      <c r="J29" s="227"/>
      <c r="K29" s="225"/>
      <c r="P29" s="220"/>
      <c r="Q29" s="36"/>
    </row>
    <row r="30" ht="23.25" customHeight="1">
      <c r="A30" s="27"/>
      <c r="B30" s="221" t="s">
        <v>139</v>
      </c>
      <c r="H30" s="220"/>
      <c r="I30" s="206"/>
      <c r="J30" s="206"/>
      <c r="K30" s="221" t="s">
        <v>142</v>
      </c>
      <c r="P30" s="220"/>
      <c r="Q30" s="36"/>
    </row>
    <row r="31" ht="15.75" customHeight="1">
      <c r="A31" s="27"/>
      <c r="B31" s="222"/>
      <c r="C31" s="223"/>
      <c r="D31" s="223"/>
      <c r="E31" s="223"/>
      <c r="F31" s="223"/>
      <c r="G31" s="223"/>
      <c r="H31" s="224"/>
      <c r="I31" s="206"/>
      <c r="J31" s="206"/>
      <c r="K31" s="222"/>
      <c r="L31" s="223"/>
      <c r="M31" s="223"/>
      <c r="N31" s="223"/>
      <c r="O31" s="223"/>
      <c r="P31" s="224"/>
      <c r="Q31" s="36"/>
    </row>
    <row r="32" ht="22.5" customHeight="1">
      <c r="A32" s="27"/>
      <c r="B32" s="212"/>
      <c r="C32" s="212"/>
      <c r="D32" s="212"/>
      <c r="E32" s="212"/>
      <c r="F32" s="212"/>
      <c r="G32" s="212"/>
      <c r="H32" s="212"/>
      <c r="I32" s="206"/>
      <c r="J32" s="206"/>
      <c r="K32" s="206"/>
      <c r="L32" s="206"/>
      <c r="M32" s="206"/>
      <c r="N32" s="206"/>
      <c r="O32" s="206"/>
      <c r="P32" s="206"/>
      <c r="Q32" s="36"/>
    </row>
    <row r="33" ht="12.0" customHeight="1">
      <c r="A33" s="27"/>
      <c r="B33" s="212"/>
      <c r="C33" s="212"/>
      <c r="D33" s="212"/>
      <c r="E33" s="212"/>
      <c r="F33" s="212"/>
      <c r="G33" s="212"/>
      <c r="H33" s="212"/>
      <c r="I33" s="206"/>
      <c r="J33" s="206"/>
      <c r="K33" s="206"/>
      <c r="L33" s="206"/>
      <c r="M33" s="206"/>
      <c r="N33" s="206"/>
      <c r="O33" s="206"/>
      <c r="P33" s="206"/>
      <c r="Q33" s="36"/>
    </row>
    <row r="34" ht="16.5" customHeight="1">
      <c r="A34" s="88"/>
      <c r="B34" s="89"/>
      <c r="C34" s="90" t="s">
        <v>143</v>
      </c>
      <c r="H34" s="229" t="s">
        <v>56</v>
      </c>
      <c r="K34" s="92" t="s">
        <v>57</v>
      </c>
      <c r="N34" s="92" t="s">
        <v>58</v>
      </c>
      <c r="P34" s="156" t="s">
        <v>144</v>
      </c>
    </row>
    <row r="35" ht="19.5" customHeight="1">
      <c r="A35" s="88"/>
      <c r="B35" s="89"/>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3">
    <mergeCell ref="K2:P2"/>
    <mergeCell ref="K3:P4"/>
    <mergeCell ref="I5:K5"/>
    <mergeCell ref="L5:M5"/>
    <mergeCell ref="A6:Q6"/>
    <mergeCell ref="B8:H8"/>
    <mergeCell ref="K8:P8"/>
    <mergeCell ref="K21:P21"/>
    <mergeCell ref="K22:P23"/>
    <mergeCell ref="Q22:Q24"/>
    <mergeCell ref="K24:P25"/>
    <mergeCell ref="K27:P27"/>
    <mergeCell ref="K28:P29"/>
    <mergeCell ref="K30:P31"/>
    <mergeCell ref="B12:H13"/>
    <mergeCell ref="K12:P13"/>
    <mergeCell ref="B15:H15"/>
    <mergeCell ref="K15:P15"/>
    <mergeCell ref="B16:H17"/>
    <mergeCell ref="K16:P17"/>
    <mergeCell ref="K18:P19"/>
    <mergeCell ref="C34:G35"/>
    <mergeCell ref="H34:J35"/>
    <mergeCell ref="K34:M35"/>
    <mergeCell ref="N34:O35"/>
    <mergeCell ref="P34:Q35"/>
    <mergeCell ref="B18:H19"/>
    <mergeCell ref="B21:H21"/>
    <mergeCell ref="B22:H23"/>
    <mergeCell ref="B24:H25"/>
    <mergeCell ref="B27:H27"/>
    <mergeCell ref="B28:H29"/>
    <mergeCell ref="B30:H31"/>
  </mergeCells>
  <printOptions gridLines="1" horizontalCentered="1"/>
  <pageMargins bottom="0.0" footer="0.0" header="0.0" left="0.0" right="0.0" top="0.0"/>
  <pageSetup cellComments="atEnd" orientation="portrait" pageOrder="overThenDown"/>
  <drawing r:id="rId1"/>
</worksheet>
</file>