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Hoja Resumen ANTIGUA" sheetId="1" r:id="rId5"/>
    <sheet state="hidden" name="Portada" sheetId="2" r:id="rId6"/>
    <sheet state="visible" name="HOJA RESÚMEN 2024" sheetId="3" r:id="rId7"/>
    <sheet state="hidden" name="Auditoria de Google y Metas Ads" sheetId="4" r:id="rId8"/>
    <sheet state="hidden" name="Auditoria Sitio Web" sheetId="5" r:id="rId9"/>
    <sheet state="hidden" name="Auditoria en Ecommerce" sheetId="6" r:id="rId10"/>
    <sheet state="visible" name="Fase 1 Sitio Web" sheetId="7" r:id="rId11"/>
    <sheet state="visible" name="FAse 1 Woocommerce" sheetId="8" r:id="rId12"/>
    <sheet state="visible" name="Copy of FAse 1 Woocommerce" sheetId="9" r:id="rId13"/>
    <sheet state="visible" name="Fase 1 Shopify" sheetId="10" r:id="rId14"/>
    <sheet state="visible" name="Bonos" sheetId="11" r:id="rId15"/>
    <sheet state="visible" name="Fase 2" sheetId="12" r:id="rId16"/>
    <sheet state="visible" name="Fase 2 Manejo " sheetId="13" r:id="rId17"/>
    <sheet state="visible" name="Fase 3" sheetId="14" r:id="rId18"/>
    <sheet state="visible" name="Fase 3.1" sheetId="15" r:id="rId19"/>
    <sheet state="hidden" name="Formula" sheetId="16" r:id="rId20"/>
    <sheet state="hidden" name=" ESTRATEGÍA SEO COMPLETA" sheetId="17" r:id="rId21"/>
    <sheet state="visible" name="Términos y Condiciones" sheetId="18" r:id="rId22"/>
  </sheets>
  <definedNames/>
  <calcPr/>
</workbook>
</file>

<file path=xl/sharedStrings.xml><?xml version="1.0" encoding="utf-8"?>
<sst xmlns="http://schemas.openxmlformats.org/spreadsheetml/2006/main" count="1016" uniqueCount="418">
  <si>
    <t xml:space="preserve">En atención a: </t>
  </si>
  <si>
    <t>Consultoría E3</t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</si>
  <si>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</si>
  <si>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Cliente:</t>
  </si>
  <si>
    <t>Ernesto García</t>
  </si>
  <si>
    <t>No. Cotización</t>
  </si>
  <si>
    <t>E3C195E01</t>
  </si>
  <si>
    <t>Proyecto:</t>
  </si>
  <si>
    <t>MKT Digital</t>
  </si>
  <si>
    <t>Moneda:</t>
  </si>
  <si>
    <t>MXN</t>
  </si>
  <si>
    <t>Asesor Comercial:</t>
  </si>
  <si>
    <t>Lorena Soto</t>
  </si>
  <si>
    <t>Vigencia de Cotización</t>
  </si>
  <si>
    <t>Esquema de Pagos:</t>
  </si>
  <si>
    <t>1 Pago Único</t>
  </si>
  <si>
    <t>Tipo de Cambio:</t>
  </si>
  <si>
    <t>NA</t>
  </si>
  <si>
    <t>Tipo de Servicio</t>
  </si>
  <si>
    <t>No. Fase</t>
  </si>
  <si>
    <t>Servicio</t>
  </si>
  <si>
    <t>Total Servicio</t>
  </si>
  <si>
    <t>servicios pago único</t>
  </si>
  <si>
    <t>FASE 1</t>
  </si>
  <si>
    <t>FASE 2</t>
  </si>
  <si>
    <t>FASE 3</t>
  </si>
  <si>
    <t>Total   Pago  Único</t>
  </si>
  <si>
    <t>(+ IVA)</t>
  </si>
  <si>
    <t>Servicios mensuales</t>
  </si>
  <si>
    <t>FASE 4</t>
  </si>
  <si>
    <t>Total   Pago  Mensual</t>
  </si>
  <si>
    <r>
      <rPr>
        <rFont val="Poppins"/>
        <i/>
        <color rgb="FFFFFFFF"/>
        <sz val="10.0"/>
      </rPr>
      <t xml:space="preserve">Complementa tu </t>
    </r>
    <r>
      <rPr>
        <rFont val="Poppins"/>
        <b/>
        <i/>
        <color rgb="FFFFFFFF"/>
        <sz val="10.0"/>
      </rPr>
      <t>Estrategia Digital</t>
    </r>
    <r>
      <rPr>
        <rFont val="Poppins"/>
        <i/>
        <color rgb="FFFFFFFF"/>
        <sz val="10.0"/>
      </rPr>
      <t xml:space="preserve"> con nuestros </t>
    </r>
    <r>
      <rPr>
        <rFont val="Poppins"/>
        <b/>
        <i/>
        <color rgb="FFFFFFFF"/>
        <sz val="10.0"/>
      </rPr>
      <t>SaaS</t>
    </r>
    <r>
      <rPr>
        <rFont val="Poppins"/>
        <i/>
        <color rgb="FFFFFFFF"/>
        <sz val="10.0"/>
      </rPr>
      <t xml:space="preserve"> especializados.</t>
    </r>
  </si>
  <si>
    <t>Cupon Factory</t>
  </si>
  <si>
    <t>E3 Go</t>
  </si>
  <si>
    <t>Bucéfalo</t>
  </si>
  <si>
    <t xml:space="preserve">Cupones Digitales </t>
  </si>
  <si>
    <t>Herramientas múltiples</t>
  </si>
  <si>
    <t>Nuestro CRM especializado</t>
  </si>
  <si>
    <t>para Marketing Móvil.</t>
  </si>
  <si>
    <t>para tu negocio.</t>
  </si>
  <si>
    <t>para la gestión de clientes.</t>
  </si>
  <si>
    <t>*Plus - Servicio Centinela E3</t>
  </si>
  <si>
    <r>
      <rPr>
        <rFont val="Poppins"/>
        <color rgb="FF000000"/>
        <sz val="9.0"/>
      </rPr>
      <t>Al contratar los servicios de E3, obtienes acceso exclusivo a nuestro "</t>
    </r>
    <r>
      <rPr>
        <rFont val="Poppins"/>
        <b/>
        <color rgb="FF000000"/>
        <sz val="9.0"/>
      </rPr>
      <t>Servicio Centinela E3</t>
    </r>
    <r>
      <rPr>
        <rFont val="Poppins"/>
        <color rgb="FF000000"/>
        <sz val="9.0"/>
      </rPr>
      <t>", desbloqueando</t>
    </r>
    <r>
      <rPr>
        <rFont val="Poppins"/>
        <b/>
        <color rgb="FF000000"/>
        <sz val="9.0"/>
      </rPr>
      <t xml:space="preserve"> horas bajo demanda </t>
    </r>
    <r>
      <rPr>
        <rFont val="Poppins"/>
        <color rgb="FF000000"/>
        <sz val="9.0"/>
      </rPr>
      <t xml:space="preserve">en asesoría y </t>
    </r>
    <r>
      <rPr>
        <rFont val="Poppins"/>
        <b/>
        <color rgb="FF000000"/>
        <sz val="9.0"/>
      </rPr>
      <t>servicios especializados</t>
    </r>
    <r>
      <rPr>
        <rFont val="Poppins"/>
        <color rgb="FF000000"/>
        <sz val="9.0"/>
      </rPr>
      <t xml:space="preserve"> como Marketing, Diseño, Modificaciones Web, Integraciones, Automatización, y más. Úsalas</t>
    </r>
    <r>
      <rPr>
        <rFont val="Poppins"/>
        <b/>
        <color rgb="FF000000"/>
        <sz val="9.0"/>
      </rPr>
      <t xml:space="preserve"> </t>
    </r>
    <r>
      <rPr>
        <rFont val="Poppins"/>
        <color rgb="FF000000"/>
        <sz val="9.0"/>
      </rPr>
      <t xml:space="preserve">cuando las necesites, a un </t>
    </r>
    <r>
      <rPr>
        <rFont val="Poppins"/>
        <b/>
        <color rgb="FF000000"/>
        <sz val="9.0"/>
      </rPr>
      <t>costo fijo de $500 MXN por hora</t>
    </r>
    <r>
      <rPr>
        <rFont val="Poppins"/>
        <color rgb="FF000000"/>
        <sz val="9.0"/>
      </rPr>
      <t>, solo pagarás por las horas utilizadas al final de cada mes.</t>
    </r>
  </si>
  <si>
    <t>Términos y condiciones</t>
  </si>
  <si>
    <t>- Esta cotización tiene una vigencia de 15 días hábiles, todos los precios son en Moneda Nacional (MX), precios + IVA.</t>
  </si>
  <si>
    <t>- Cualquier ajuste al proyecto después de la aprobación del contenido afectará el costo y la fecha de entrega.</t>
  </si>
  <si>
    <t>- El cliente deberá proporcionar la información solicitada por Consultoría E3 en tiempo y forma.</t>
  </si>
  <si>
    <t>- Si la falta de información provoca un excedente en las horas de servicio, estas se cotizarán por separado.</t>
  </si>
  <si>
    <t xml:space="preserve">- Los pagos correspondientes a los servicios mensuales deberán realizarse en los primeros 5 días del mes. </t>
  </si>
  <si>
    <t>-  La factura se enviará de acuerdo a los servicios solicitados, ya sean mensuales o únicos.</t>
  </si>
  <si>
    <t>¿Qué no incluye el Proyecto?</t>
  </si>
  <si>
    <t>- Generación de diseños, videos y contenidos externos a los servicios solicitados.</t>
  </si>
  <si>
    <t>- Redacción de entradas de Blog.</t>
  </si>
  <si>
    <t>- Traducción de Textos, cambios de Divisas y cambios dinámicos de Unidades.</t>
  </si>
  <si>
    <t>- Integración de Servicios de terceros ajenos a los cotizado.</t>
  </si>
  <si>
    <r>
      <rPr>
        <rFont val="Poppins"/>
        <color rgb="FFFFFFFF"/>
        <sz val="12.0"/>
      </rPr>
      <t xml:space="preserve">Digitalizando Negocios para </t>
    </r>
    <r>
      <rPr>
        <rFont val="Poppins"/>
        <b/>
        <color rgb="FFFFFFFF"/>
        <sz val="12.0"/>
      </rPr>
      <t>Resultados Exponenciales</t>
    </r>
  </si>
  <si>
    <t>consultoriae3.com</t>
  </si>
  <si>
    <t xml:space="preserve">       hola@consultoriae3.com</t>
  </si>
  <si>
    <t xml:space="preserve">        (442) 813 1164</t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</si>
  <si>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</si>
  <si>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E314125141</t>
  </si>
  <si>
    <t>Pago Único/ Mensual</t>
  </si>
  <si>
    <t>Tipo de Pago</t>
  </si>
  <si>
    <t>FASE 0</t>
  </si>
  <si>
    <t>Pago Único</t>
  </si>
  <si>
    <t>Auditoría en Marketing Digital</t>
  </si>
  <si>
    <t>Auditoría en Sitio Web</t>
  </si>
  <si>
    <t>Auditoría en Ecommerce</t>
  </si>
  <si>
    <t>Pago Mensual</t>
  </si>
  <si>
    <t>Manejo de Redes Sociales</t>
  </si>
  <si>
    <t>Todos los precios son en Moneda Nacional (MX), los precios no incluyen IVA</t>
  </si>
  <si>
    <t>▶Nombre y firma del responsable del proyecto</t>
  </si>
  <si>
    <r>
      <rPr>
        <rFont val="&quot;Google Sans&quot;, Roboto, sans-serif"/>
        <b/>
        <color rgb="FF1F1F1F"/>
        <sz val="10.0"/>
      </rPr>
      <t xml:space="preserve">IMPORTANTE </t>
    </r>
    <r>
      <rPr>
        <rFont val="&quot;Google Sans&quot;, Roboto, sans-serif"/>
        <color rgb="FF1F1F1F"/>
        <sz val="10.0"/>
      </rPr>
      <t>-El presente proyecto deberá tener un responsable oficial, a quien se le compartirá los avances y con quien se mantendrá la comunicación, así mismo será el responsable de compartir a la agencia la información / documentos solicitados.</t>
    </r>
  </si>
  <si>
    <t>Firma del responsable del proyecto</t>
  </si>
  <si>
    <t xml:space="preserve">Ernesto García Domínguez </t>
  </si>
  <si>
    <t>Director general Consultoría E3</t>
  </si>
  <si>
    <t xml:space="preserve">▶ Paga en una sola exhibición y accede a los seis bonos  exclusivos </t>
  </si>
  <si>
    <r>
      <rPr>
        <rFont val="Poppins"/>
        <i/>
        <color rgb="FFFFFFFF"/>
        <sz val="10.0"/>
      </rPr>
      <t xml:space="preserve">Complementa tu </t>
    </r>
    <r>
      <rPr>
        <rFont val="Poppins"/>
        <b/>
        <i/>
        <color rgb="FFFFFFFF"/>
        <sz val="10.0"/>
      </rPr>
      <t>Estrategia Digital</t>
    </r>
    <r>
      <rPr>
        <rFont val="Poppins"/>
        <i/>
        <color rgb="FFFFFFFF"/>
        <sz val="10.0"/>
      </rPr>
      <t xml:space="preserve"> con nuestros </t>
    </r>
    <r>
      <rPr>
        <rFont val="Poppins"/>
        <b/>
        <i/>
        <color rgb="FFFFFFFF"/>
        <sz val="10.0"/>
      </rPr>
      <t>SaaS</t>
    </r>
    <r>
      <rPr>
        <rFont val="Poppins"/>
        <i/>
        <color rgb="FFFFFFFF"/>
        <sz val="10.0"/>
      </rPr>
      <t xml:space="preserve"> especializados y </t>
    </r>
    <r>
      <rPr>
        <rFont val="Poppins"/>
        <b/>
        <i/>
        <color rgb="FFFFFFFF"/>
        <sz val="10.0"/>
      </rPr>
      <t>Servicios Centinela</t>
    </r>
  </si>
  <si>
    <t xml:space="preserve">Solución todo en uno </t>
  </si>
  <si>
    <t xml:space="preserve"> CRM especializado</t>
  </si>
  <si>
    <t xml:space="preserve">Horas bajo demanda en </t>
  </si>
  <si>
    <t>para Marketing</t>
  </si>
  <si>
    <t>asesorías y servicios.</t>
  </si>
  <si>
    <r>
      <rPr>
        <rFont val="Poppins"/>
        <color rgb="FFFFFFFF"/>
        <sz val="12.0"/>
      </rPr>
      <t xml:space="preserve">Digitalizando Negocios para </t>
    </r>
    <r>
      <rPr>
        <rFont val="Poppins"/>
        <b/>
        <color rgb="FFFFFFFF"/>
        <sz val="12.0"/>
      </rPr>
      <t>Resultados Exponenciales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</si>
  <si>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</si>
  <si>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Auditoría de cuentas Google Ads y Meta Ads</t>
  </si>
  <si>
    <t>4 - 10 días</t>
  </si>
  <si>
    <t>Revisión de Configuración General de tus Cuentas Publicitarias en Google Ads</t>
  </si>
  <si>
    <t>✓</t>
  </si>
  <si>
    <t>Revisión de Configuración de Cuenta Facebook Ads e Instagram Ads</t>
  </si>
  <si>
    <t>Revisión de la Segmentación de Publicos Personalizados</t>
  </si>
  <si>
    <t>Revisión de Configuración de Campañas publicitarias</t>
  </si>
  <si>
    <t>Revisión de Configuración de Grupo de Anuncios</t>
  </si>
  <si>
    <t>Revisión de la Configuración de Conversiones Personalizadas</t>
  </si>
  <si>
    <t>Revisión de Configuración de Listas de Terminos de búsqueda</t>
  </si>
  <si>
    <t>Revisión de Listas de Términos de Búsqueda Negativos</t>
  </si>
  <si>
    <t>Revisión de Estructura y Simplificación de la Cuenta</t>
  </si>
  <si>
    <t>Revisión de Conversiones y Eventos Personalizados</t>
  </si>
  <si>
    <t>Revisión de Integración e Implementación de Píxeles</t>
  </si>
  <si>
    <t>Revisión de Estratégia de Presupuesto y Distribución de Presupuesto</t>
  </si>
  <si>
    <t>Revisión de de Anuncios Gráficos</t>
  </si>
  <si>
    <t>Revisión de Configuración de Extenciones en los Anuncios</t>
  </si>
  <si>
    <t>Documentoto de Evaluación Total de Auditoría</t>
  </si>
  <si>
    <t>Junta de Resultados</t>
  </si>
  <si>
    <t>TOTAL PAGO ÚNICO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</si>
  <si>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</si>
  <si>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t>Digitalizando Negocios para Resultados Exponenciales</t>
  </si>
  <si>
    <t xml:space="preserve">            hola@consultoriae3.com</t>
  </si>
  <si>
    <t>(442) 813 1164</t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</si>
  <si>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</si>
  <si>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Auditoría de sitio web</t>
  </si>
  <si>
    <t xml:space="preserve">Seguridad de dominio (vulnerabilidades)				
</t>
  </si>
  <si>
    <t>Revisión de SEO On Page y Off Page</t>
  </si>
  <si>
    <t xml:space="preserve">Velocidad de sitio web (core web vital)
</t>
  </si>
  <si>
    <t>Chequeo de listado del sitio en listas negras</t>
  </si>
  <si>
    <t>Diseño responsivo</t>
  </si>
  <si>
    <t>Chequeo de Malware y Código Malicioso en Sitio Web</t>
  </si>
  <si>
    <t>Performance del sitio</t>
  </si>
  <si>
    <t>Registro de Usuarios en Sitio Web</t>
  </si>
  <si>
    <t>Seguridad de sitio web (vulnerabilidad)</t>
  </si>
  <si>
    <t>Revisión de Firewall en el Sitio</t>
  </si>
  <si>
    <t>Ataque Backlinks negativos</t>
  </si>
  <si>
    <t>Recomendaciones SEO</t>
  </si>
  <si>
    <t xml:space="preserve">Revisión de Optimización de imágenes </t>
  </si>
  <si>
    <t xml:space="preserve">Revisión de Google Search Console </t>
  </si>
  <si>
    <t xml:space="preserve">Revisión de  Formato de Imagenes </t>
  </si>
  <si>
    <t>Revisión de pixeles de Google y FB Ads</t>
  </si>
  <si>
    <t>Documento de Evaluación Total de Auditoría</t>
  </si>
  <si>
    <t>total pago único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</si>
  <si>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</si>
  <si>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</si>
  <si>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Auditoria en Ecommerce</t>
  </si>
  <si>
    <t>Revisión de Seguridad de dominio (vulnerabilidades)</t>
  </si>
  <si>
    <t>Revisión de Categorización de Productos</t>
  </si>
  <si>
    <t>Revisión de Certificado SSL de Seguridad</t>
  </si>
  <si>
    <t>Revisión de Filtrado de Productos</t>
  </si>
  <si>
    <t>Revisión de Ataque Backlinks negativos</t>
  </si>
  <si>
    <t>Revisión de Nombre de Productos</t>
  </si>
  <si>
    <t>Revisión de Seguridad de Sitio Web (vulnerabilidad)</t>
  </si>
  <si>
    <t>Revisión de Descripción de Productos</t>
  </si>
  <si>
    <t>Revisión de Malware y Código Malicioso en Sitio Web</t>
  </si>
  <si>
    <t>Revisión de Métodos de Pago</t>
  </si>
  <si>
    <t>Revisión de  Formato de Fotografía de Productos</t>
  </si>
  <si>
    <t>Revisión de Métodos de Envío</t>
  </si>
  <si>
    <t>Revisión de Correos Transaccionales</t>
  </si>
  <si>
    <t xml:space="preserve">Revisión de Velocidad de Sitio Web </t>
  </si>
  <si>
    <t>Revisión de Carritos Abandonados</t>
  </si>
  <si>
    <t>Revisión de Performance del Sitio</t>
  </si>
  <si>
    <t>Revisión de Diseño responsivo (Mobile / Desktop)</t>
  </si>
  <si>
    <t xml:space="preserve">Revisión de Estructura jerárquica de ecommerce </t>
  </si>
  <si>
    <t xml:space="preserve">Recomendación de Optimización para Conversión </t>
  </si>
  <si>
    <t>Revisión de Pasos de Checkaut</t>
  </si>
  <si>
    <t>Revisión de Protección Anticontracargos</t>
  </si>
  <si>
    <t>Revisión de Google Analithycs en Ecommerce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</si>
  <si>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</si>
  <si>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</si>
  <si>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Estudio Digital de Mercado</t>
  </si>
  <si>
    <t xml:space="preserve">Estudio de Competencia Órganica </t>
  </si>
  <si>
    <t>Estudio de Competencia Pagada</t>
  </si>
  <si>
    <t>Estudio de Demanda</t>
  </si>
  <si>
    <t xml:space="preserve">Estudio de Tendencia </t>
  </si>
  <si>
    <t>Estudio de Segmentación de Mercado</t>
  </si>
  <si>
    <t>Junta de Análisis de Resultados y Conclusiones</t>
  </si>
  <si>
    <t>total PAGO ÚNICO</t>
  </si>
  <si>
    <t>Diseño de Identidad Corporativa</t>
  </si>
  <si>
    <t>7 - 15 días</t>
  </si>
  <si>
    <t>Creación de Logotipo y Favicon</t>
  </si>
  <si>
    <t>Aplicativos Digitales (según necesidades)</t>
  </si>
  <si>
    <t>Manual de Identidad Corporativa</t>
  </si>
  <si>
    <t>-Plantilla de Firma Electrónica</t>
  </si>
  <si>
    <t>-Colores Corporativos</t>
  </si>
  <si>
    <t xml:space="preserve">
</t>
  </si>
  <si>
    <t>-Diapositivas para presentación</t>
  </si>
  <si>
    <t xml:space="preserve">-Tipografías
</t>
  </si>
  <si>
    <t>-Wallpaper para movil y ordenador</t>
  </si>
  <si>
    <t xml:space="preserve">-Usos Correctos e incorrectos
</t>
  </si>
  <si>
    <t xml:space="preserve">Aplicativos Físicos </t>
  </si>
  <si>
    <t>Plantillas para Redes Sociales. (Pots, historias, carruseles).</t>
  </si>
  <si>
    <t xml:space="preserve">-Plantillas de tarjetas de presentación </t>
  </si>
  <si>
    <t>Plantilla para portada para Redes Sociales</t>
  </si>
  <si>
    <t>-Plantillas de hojas membretadas</t>
  </si>
  <si>
    <t>Entrega de archivos editables.</t>
  </si>
  <si>
    <t>Tres juntas de revisión</t>
  </si>
  <si>
    <t>En caso de ya contar con logotipo por favor proporcionar (PSD, JPG, PNG) en todas sus variaciones</t>
  </si>
  <si>
    <t>Presentación de Propuestas</t>
  </si>
  <si>
    <t>Diseño de Sitio Web</t>
  </si>
  <si>
    <t>4 - 8 semanas</t>
  </si>
  <si>
    <t>Desarrollo y Estructuración Jerárquica de Sitio Web.</t>
  </si>
  <si>
    <t>Creación y Optimización de Blog Optimizado para SEO</t>
  </si>
  <si>
    <t>Creación de Páginas Básicas (T y C, P y P, Gracias, 404)</t>
  </si>
  <si>
    <t>Integración de Formulario</t>
  </si>
  <si>
    <t>Optimización Avanzada SEO en cada Página de Sitio</t>
  </si>
  <si>
    <t>Documento Estadísticas de Sitio Web (mensual)</t>
  </si>
  <si>
    <t>Sitio adaptado a ordenadores, tabletas y celulares(responsive).</t>
  </si>
  <si>
    <t>Indexación en Motores de Búsqueda</t>
  </si>
  <si>
    <t>Configuración Avanzada de Velocidad de Carga en Sitio Web</t>
  </si>
  <si>
    <t>***Configuración de Google Analytics 4, Google Tag Manager, Google Ads, Pixel y Capi de Facebook</t>
  </si>
  <si>
    <t>Diseño y Optimización de elementos gráficos en Sitio Web</t>
  </si>
  <si>
    <t>Configuración de Google Search Console</t>
  </si>
  <si>
    <t>Integración y Configuración de Contacto por WhatsApp y Llamada</t>
  </si>
  <si>
    <t>Revisión de Términos y Condiciones, Políticas y Privacidad, Disclamer y Firma Legal de Email</t>
  </si>
  <si>
    <t xml:space="preserve">Configuración de Plugins de Seguridad </t>
  </si>
  <si>
    <t>Creación de Textos Comerciales</t>
  </si>
  <si>
    <t>Capacitación Básica de Sitio</t>
  </si>
  <si>
    <t>Soporte de Primer y Segundo Nivel</t>
  </si>
  <si>
    <t>Póliza de mantenimiento</t>
  </si>
  <si>
    <t>**Dominio, Certificado SSL, Hosting Incluido (5GB)</t>
  </si>
  <si>
    <t>1 Año</t>
  </si>
  <si>
    <t>Respaldo de seguridad semanal</t>
  </si>
  <si>
    <t>Incluye tres revisiones del Proyecto</t>
  </si>
  <si>
    <t>IMPORTANTE:  *En caso de requerir respaldos de correos aplica costo extra.</t>
  </si>
  <si>
    <t xml:space="preserve">**Pago anual por hosting, mantenimiento y soporte de sitio web.  </t>
  </si>
  <si>
    <t xml:space="preserve">Anualidad $4500.00 </t>
  </si>
  <si>
    <t>*** Se integran únicamente en caso de requerir la fase dos.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</si>
  <si>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</si>
  <si>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12.0"/>
      </rPr>
      <t>Digitalizando Negocios para</t>
    </r>
    <r>
      <rPr>
        <rFont val="Poppins"/>
        <b/>
        <color rgb="FFFFFFFF"/>
        <sz val="12.0"/>
      </rPr>
      <t xml:space="preserve"> Resultados Exponenciales</t>
    </r>
  </si>
  <si>
    <t xml:space="preserve">    hola@consultoriae3.com</t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</si>
  <si>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</si>
  <si>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Estudio digital de Mercado</t>
  </si>
  <si>
    <t>-Firma Electrónica</t>
  </si>
  <si>
    <t>Aplicativos Físicos (según necesidades)</t>
  </si>
  <si>
    <t xml:space="preserve">-Tarjetas de presentación </t>
  </si>
  <si>
    <t>Portada para Redes Sociales</t>
  </si>
  <si>
    <t>-Hojas membretadas</t>
  </si>
  <si>
    <t>Entrega de Muckups</t>
  </si>
  <si>
    <t>Diseño de Ecommerce (WooCommerce)</t>
  </si>
  <si>
    <t>Desarrollo y Estructuración de Ecommerce.</t>
  </si>
  <si>
    <t>Integración de Metodos de Pago</t>
  </si>
  <si>
    <t>Integración de Metodos de Envio</t>
  </si>
  <si>
    <t>Optimización Avanzada SEO en cada Página de Productos y Categorías</t>
  </si>
  <si>
    <t>Configuración Jerarquica de Categoría por Nivel</t>
  </si>
  <si>
    <t>Diseño Responsivo (UI / UX)</t>
  </si>
  <si>
    <t>Configuración de Enlazado de Categorías</t>
  </si>
  <si>
    <t>Configuración de Carritos Abandonados</t>
  </si>
  <si>
    <t>Diseño y Optimización de elementos gráficos para cada Página</t>
  </si>
  <si>
    <t xml:space="preserve">***Configuración de Google Analytics 4, Google Tag Manager, Google Ads, Pixel y Capi de Facebook para Ecommerce </t>
  </si>
  <si>
    <t xml:space="preserve">Integración de Plugins de Seguridad </t>
  </si>
  <si>
    <t>Dominio, Certificado SSL, Hosting Incluido (5GB)</t>
  </si>
  <si>
    <t>Desarrollo y Estructuración de Blog</t>
  </si>
  <si>
    <t>Cargamos el inventario a tu Tienda en Línea</t>
  </si>
  <si>
    <t>- De 5 a 20 productos.............................................................................................................................................................................$1000</t>
  </si>
  <si>
    <t>- De 21 a 50 productos.............................................................................................................................................................................$2000</t>
  </si>
  <si>
    <t>- De 51 a 100 productos.............................................................................................................................................................................$3000</t>
  </si>
  <si>
    <t>- De 101 a 200 productos.............................................................................................................................................................................$4000</t>
  </si>
  <si>
    <t xml:space="preserve">**Pago anual por hosting, mantenimiento y soporte de la tienda en línea.  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</si>
  <si>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</si>
  <si>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12.0"/>
      </rPr>
      <t>Digitalizando Negocios para</t>
    </r>
    <r>
      <rPr>
        <rFont val="Poppins"/>
        <b/>
        <color rgb="FFFFFFFF"/>
        <sz val="12.0"/>
      </rPr>
      <t xml:space="preserve"> Resultados Exponenciales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</si>
  <si>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</si>
  <si>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</si>
  <si>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12.0"/>
      </rPr>
      <t>Digitalizando Negocios para</t>
    </r>
    <r>
      <rPr>
        <rFont val="Poppins"/>
        <b/>
        <color rgb="FFFFFFFF"/>
        <sz val="12.0"/>
      </rPr>
      <t xml:space="preserve"> Resultados Exponenciales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</si>
  <si>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</si>
  <si>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Diseño Tienda en Línea  en Shopify</t>
  </si>
  <si>
    <t>Desarrollo y Estructuración de Ecommerce</t>
  </si>
  <si>
    <t>Integración de Apps para Métodos de Envio</t>
  </si>
  <si>
    <t>Configuración de Páginas Básicas (T y C, A y P,  Contacto, Nosotros, 404)</t>
  </si>
  <si>
    <t>Configuración de Páginas de Ecommerce (Mi cuenta, Inicio de sesión, Políticas de Devoluciones, Políticas de Envío, FAQs)</t>
  </si>
  <si>
    <t>Creación de Categorías de Tienda</t>
  </si>
  <si>
    <t>Configuración y Personalización de Template</t>
  </si>
  <si>
    <t>Configuración de Correos Base para Ecommerce</t>
  </si>
  <si>
    <t>Optimización SEO en cada Página de Productos y Categorías</t>
  </si>
  <si>
    <t>Configuración de Velocidad de Carga en Sitio Web</t>
  </si>
  <si>
    <t xml:space="preserve">Implementación de Google Analytics 4 </t>
  </si>
  <si>
    <t>Integración y Configuración de App de Contacto por WhatsApp</t>
  </si>
  <si>
    <t>Capi y Pixel de Facebook</t>
  </si>
  <si>
    <t>Integración de Apps para Métodos de Pago</t>
  </si>
  <si>
    <t>Capacitación Básica de Tienda</t>
  </si>
  <si>
    <t>Configuración y Estructura de Menú Principal</t>
  </si>
  <si>
    <t xml:space="preserve">Dominio </t>
  </si>
  <si>
    <t>IMPORTANTE:  En caso de requerir carga de productos por E3 aplica costo extra.</t>
  </si>
  <si>
    <r>
      <rPr>
        <rFont val="Poppins,Arial"/>
        <color theme="1"/>
        <sz val="10.0"/>
      </rPr>
      <t xml:space="preserve">Si se requiere el uso de Aplicaciones para </t>
    </r>
    <r>
      <rPr>
        <rFont val="Poppins,Arial"/>
        <i/>
        <color theme="1"/>
        <sz val="10.0"/>
      </rPr>
      <t>funcionalidades complementarias (</t>
    </r>
    <r>
      <rPr>
        <rFont val="Poppins,Arial"/>
        <color theme="1"/>
        <sz val="10.0"/>
      </rPr>
      <t xml:space="preserve">externas a esta cotización) </t>
    </r>
    <r>
      <rPr>
        <rFont val="Poppins,Arial"/>
        <i/>
        <color theme="1"/>
        <sz val="10.0"/>
      </rPr>
      <t>el pago correrá por parte del cliente</t>
    </r>
  </si>
  <si>
    <r>
      <rPr>
        <rFont val="Poppins"/>
        <color rgb="FFFFFFFF"/>
        <sz val="12.0"/>
      </rPr>
      <t>Digitalizando Negocios para</t>
    </r>
    <r>
      <rPr>
        <rFont val="Poppins"/>
        <b/>
        <color rgb="FFFFFFFF"/>
        <sz val="12.0"/>
      </rPr>
      <t xml:space="preserve"> Resultados Exponenciales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</si>
  <si>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</si>
  <si>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BONOS</t>
  </si>
  <si>
    <t>▶ Bono 1</t>
  </si>
  <si>
    <t>▶ Bono 2</t>
  </si>
  <si>
    <t>30 minutos mensuales  en servicios Centinela (Sitio Web)</t>
  </si>
  <si>
    <t>Workshop Estratégico de Buyer Persona</t>
  </si>
  <si>
    <t>▶ Bono 3</t>
  </si>
  <si>
    <t>▶ Bono 4</t>
  </si>
  <si>
    <t>Workshop de Propuestas de Valor                        y Oferta Irresistible</t>
  </si>
  <si>
    <t>1 año de Membrecía Premium E3GO</t>
  </si>
  <si>
    <t>▶ Bono 5</t>
  </si>
  <si>
    <t>▶ Bono 6</t>
  </si>
  <si>
    <t>Un mes gratis de Bucéfalo                                        CRM, Marketing y Ventas</t>
  </si>
  <si>
    <t>Script de Ventas con más                                         de 100 complementos</t>
  </si>
  <si>
    <r>
      <rPr>
        <rFont val="Poppins"/>
        <color rgb="FFFFFFFF"/>
        <sz val="12.0"/>
      </rPr>
      <t xml:space="preserve">Digitalizando Negocios para </t>
    </r>
    <r>
      <rPr>
        <rFont val="Poppins"/>
        <b/>
        <color rgb="FFFFFFFF"/>
        <sz val="12.0"/>
      </rPr>
      <t>Resultados Exponenciales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</si>
  <si>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</si>
  <si>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 xml:space="preserve">Tablero de Inspiración </t>
  </si>
  <si>
    <t>6- 10 días</t>
  </si>
  <si>
    <t>Estrategia Creativa</t>
  </si>
  <si>
    <t>Segmentación de Mercado</t>
  </si>
  <si>
    <t>Complexogramo</t>
  </si>
  <si>
    <t>Analisis de Competencia</t>
  </si>
  <si>
    <t>Análisis de los mejores Anuncios Locales, Nacionales e Internacionales</t>
  </si>
  <si>
    <t>Configuración y Optimización Google Ads</t>
  </si>
  <si>
    <t>Configuración y estructura de las Campañas de Google Ads</t>
  </si>
  <si>
    <t>Configuración de Conversiones</t>
  </si>
  <si>
    <t>Configuración de la Segmentación de Publicos Personalizados</t>
  </si>
  <si>
    <t>Configuración de listas de terminos de búsqueda negativos</t>
  </si>
  <si>
    <t>Configuración de listas de terminos búsqueda</t>
  </si>
  <si>
    <t>Configuración de Anuncios publicitarios</t>
  </si>
  <si>
    <t>Configuración de Extenciones en los anuncios</t>
  </si>
  <si>
    <t>Optimización de la Segmentación de Públicos Personalizados</t>
  </si>
  <si>
    <t>Optimización de Listas de Términos de Búsqueda Negativos</t>
  </si>
  <si>
    <t>Optimización de Listas de Términos Búsqueda</t>
  </si>
  <si>
    <t>Optimización de Anuncios Publicitarios</t>
  </si>
  <si>
    <t>Optimización de Anuncios Gráficos</t>
  </si>
  <si>
    <t>Total Pago Mensual</t>
  </si>
  <si>
    <t>Configuración y Optimización de Meta Ads</t>
  </si>
  <si>
    <t>Configuración de Cuenta Facebook Ads e Instagram Ads</t>
  </si>
  <si>
    <t>Revisión de la Configuración de Conversiones</t>
  </si>
  <si>
    <t xml:space="preserve">Configuración de Pixeles de Conversión </t>
  </si>
  <si>
    <t>Configuración de Anuncios Publicitarios</t>
  </si>
  <si>
    <t>Revisión de Conversiones Personalizadas</t>
  </si>
  <si>
    <t>Configuración de Conversiones Personalizadas</t>
  </si>
  <si>
    <t>Revisión de Anuncios Publicitarios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</si>
  <si>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</si>
  <si>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12.0"/>
      </rPr>
      <t>Digitalizando Negocios para</t>
    </r>
    <r>
      <rPr>
        <rFont val="Poppins"/>
        <b/>
        <color rgb="FFFFFFFF"/>
        <sz val="12.0"/>
      </rPr>
      <t xml:space="preserve"> Resultados Exponenciales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</si>
  <si>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</si>
  <si>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Manejo de redes sociales</t>
  </si>
  <si>
    <t>Realización de Parrilla, Diseño y Programación</t>
  </si>
  <si>
    <t>4 Post Mensuales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</si>
  <si>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</si>
  <si>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</si>
  <si>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Desarrollo de Plan de Contenido</t>
  </si>
  <si>
    <t>Análisis situacional de la marca</t>
  </si>
  <si>
    <t>Objetivos de la marca</t>
  </si>
  <si>
    <t>Análisis de Audiencia y Competencia</t>
  </si>
  <si>
    <t>Estrategias de Contenido</t>
  </si>
  <si>
    <t>Propuesta de Contenido</t>
  </si>
  <si>
    <t>Plan de Acciones</t>
  </si>
  <si>
    <t>Canales de Distribución</t>
  </si>
  <si>
    <t>Medición y Métricas</t>
  </si>
  <si>
    <t>total PAGO Único</t>
  </si>
  <si>
    <t>Generación de Contenido</t>
  </si>
  <si>
    <t>Manejo de Parrilla Mensual (Facebook, Instagram, Pinterest, YouTube, Tik Tok)</t>
  </si>
  <si>
    <t xml:space="preserve">Publicaciones Estáticas para Redes Sociales  </t>
  </si>
  <si>
    <t xml:space="preserve">Post para Blog </t>
  </si>
  <si>
    <t>Video YouTube largo, Generación de Reels, Shorts</t>
  </si>
  <si>
    <t>Escucha Social (análisis de opiniones de clientes)</t>
  </si>
  <si>
    <t>Junta de Reporte mensual</t>
  </si>
  <si>
    <t>total PAGO mesual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</si>
  <si>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</si>
  <si>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</si>
  <si>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 xml:space="preserve">Posicionamiento SEO </t>
  </si>
  <si>
    <t>Posicionamiento de KW</t>
  </si>
  <si>
    <t>Traqueo de las Palabras Clave</t>
  </si>
  <si>
    <t>Creacíon de Enlaces Externos al Sitio</t>
  </si>
  <si>
    <t>Citaciones para el Sitio</t>
  </si>
  <si>
    <t>Reporte de resultados (mensual)</t>
  </si>
  <si>
    <t>total PAGO Mensual</t>
  </si>
  <si>
    <t xml:space="preserve">Configuración y Optimización Google My Business </t>
  </si>
  <si>
    <t>Creación y Configuración de Perfil de Negocio de Google</t>
  </si>
  <si>
    <t>Optimización de Perfil de Negocio de Google</t>
  </si>
  <si>
    <t>Generación de Mapas Fractales</t>
  </si>
  <si>
    <t>Plantillas para Publicaciones en Perfil de Negocio</t>
  </si>
  <si>
    <t>Reporte de resultados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</si>
  <si>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</si>
  <si>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t>Openpay</t>
  </si>
  <si>
    <t>Tasa:</t>
  </si>
  <si>
    <t>Conisión:</t>
  </si>
  <si>
    <t>MESES</t>
  </si>
  <si>
    <t>IVA:</t>
  </si>
  <si>
    <t>Monto Minimo:</t>
  </si>
  <si>
    <t>$300</t>
  </si>
  <si>
    <t>Comisión Total</t>
  </si>
  <si>
    <t>Pago de Cada Mes</t>
  </si>
  <si>
    <t>Pagas al Mes</t>
  </si>
  <si>
    <t>Gran Total</t>
  </si>
  <si>
    <t>Monto Mínimo:</t>
  </si>
  <si>
    <t>$600</t>
  </si>
  <si>
    <t>$900</t>
  </si>
  <si>
    <t>$1200</t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</si>
  <si>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</si>
  <si>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 xml:space="preserve">ESTUDIO DE KW A ATACAR (PLAN SEMESTRAL) </t>
  </si>
  <si>
    <t>Búsqueda y definición de KW a atacar en base a dificultad, demanda y posicional de la competencia.</t>
  </si>
  <si>
    <t>Definición de temática y KW por Mes (calendario semestral).</t>
  </si>
  <si>
    <t>Monitoreo de posiciones en SERPS de KW</t>
  </si>
  <si>
    <t xml:space="preserve">ESTRATEGIA DE GENERACIÓN DE BACKLINKS </t>
  </si>
  <si>
    <t>Búsqueda de backlinks de la competencia.</t>
  </si>
  <si>
    <t>Gestión con medios y webs para el correcto enlazado.</t>
  </si>
  <si>
    <t>Indexación a Backlinks y monitoreo.</t>
  </si>
  <si>
    <t>Estrategia de captación de nuevos Backlinks.</t>
  </si>
  <si>
    <t>GENERACION DE CONTENIDO PARA SEO</t>
  </si>
  <si>
    <t>Generación de contenido SEO para las KW Seleccionadas para Post del blog o Landing (texto).</t>
  </si>
  <si>
    <t>Generación de Imágenes y video para ilustración de publicaciones.</t>
  </si>
  <si>
    <t>Adaptación de contenido para distintos canales Web y de Redes sociales.</t>
  </si>
  <si>
    <t>CREACIÓN DE PÁGINAS (LANDIN O POST DE BLOG)</t>
  </si>
  <si>
    <t>Generacion de Url (post o LandinG) para posicionamiento de KW especifica</t>
  </si>
  <si>
    <t>Optimizacion SEO de todas las Url nuevas</t>
  </si>
  <si>
    <t>Enlazado Interno de todo el sitio web</t>
  </si>
  <si>
    <t>Optimizacion de navegación de usuario.</t>
  </si>
  <si>
    <t>PROPUESTA DE PUBLICACIÓN PARA RRSS</t>
  </si>
  <si>
    <t>Generacion de imagenes para publicaciones en Redes sociales del contenido generado para múltiples plataformas.</t>
  </si>
  <si>
    <t>Optimizacion de usabilidad del sitio</t>
  </si>
  <si>
    <t>Optimizacion de Copy</t>
  </si>
  <si>
    <t>Optimizacion de EEAT</t>
  </si>
  <si>
    <t>Optimizacion de enlazado interno</t>
  </si>
  <si>
    <t>Optimizacion de prominencia Semántica</t>
  </si>
  <si>
    <t>Optimizacion de contenido thin content</t>
  </si>
  <si>
    <r>
      <rPr>
        <rFont val="Poppins"/>
        <i/>
        <color theme="1"/>
        <sz val="9.0"/>
      </rPr>
      <t xml:space="preserve">Esta cotización tiene una vigencia de 15 días hábiles, todos los precios son en Moneda Nacional (MX), </t>
    </r>
    <r>
      <rPr>
        <rFont val="Poppins"/>
        <b/>
        <i/>
        <color theme="1"/>
        <sz val="9.0"/>
      </rPr>
      <t>precios + IVA.</t>
    </r>
  </si>
  <si>
    <r>
      <rPr>
        <rFont val="Poppins"/>
        <color rgb="FFFFFFFF"/>
        <sz val="9.0"/>
      </rPr>
      <t xml:space="preserve">  </t>
    </r>
    <r>
      <rPr>
        <rFont val="Poppins"/>
        <b/>
        <color rgb="FFFFFFFF"/>
        <sz val="9.0"/>
      </rPr>
      <t xml:space="preserve">Fecha: </t>
    </r>
  </si>
  <si>
    <t>▶ Términos y Condiciones</t>
  </si>
  <si>
    <r>
      <rPr>
        <rFont val="Poppins"/>
        <color theme="1"/>
        <sz val="10.0"/>
      </rPr>
      <t xml:space="preserve">- Esta cotización tiene una </t>
    </r>
    <r>
      <rPr>
        <rFont val="Poppins"/>
        <color theme="1"/>
        <sz val="10.0"/>
      </rPr>
      <t>vigencia de 15 días hábiles.</t>
    </r>
  </si>
  <si>
    <r>
      <rPr>
        <rFont val="Poppins"/>
        <color theme="1"/>
        <sz val="10.0"/>
      </rPr>
      <t xml:space="preserve">- Cualquier ajuste al proyecto después de la aprobación del contenido </t>
    </r>
    <r>
      <rPr>
        <rFont val="Poppins"/>
        <color theme="1"/>
        <sz val="10.0"/>
      </rPr>
      <t>afectará el costo y la fecha de entrega.</t>
    </r>
  </si>
  <si>
    <r>
      <rPr>
        <rFont val="Poppins"/>
        <color theme="1"/>
        <sz val="10.0"/>
      </rPr>
      <t xml:space="preserve">- El cliente deberá proporcionar la </t>
    </r>
    <r>
      <rPr>
        <rFont val="Poppins"/>
        <color theme="1"/>
        <sz val="10.0"/>
      </rPr>
      <t>información solicitada por Consultoría E3</t>
    </r>
    <r>
      <rPr>
        <rFont val="Poppins"/>
        <color theme="1"/>
        <sz val="10.0"/>
      </rPr>
      <t xml:space="preserve"> en tiempo y forma.</t>
    </r>
  </si>
  <si>
    <t>- Si la falta de información provoca un excedente en las horas de servicio, éstas se cotizarán por separado.</t>
  </si>
  <si>
    <r>
      <rPr>
        <rFont val="Poppins"/>
        <color theme="1"/>
        <sz val="10.0"/>
      </rPr>
      <t xml:space="preserve">- Los pagos correspondientes a los </t>
    </r>
    <r>
      <rPr>
        <rFont val="Poppins"/>
        <color theme="1"/>
        <sz val="10.0"/>
      </rPr>
      <t>servicios mensuales</t>
    </r>
    <r>
      <rPr>
        <rFont val="Poppins"/>
        <color theme="1"/>
        <sz val="10.0"/>
      </rPr>
      <t xml:space="preserve"> deberán realizarse en los </t>
    </r>
    <r>
      <rPr>
        <rFont val="Poppins"/>
        <color theme="1"/>
        <sz val="10.0"/>
      </rPr>
      <t>primeros 5 días del mes</t>
    </r>
    <r>
      <rPr>
        <rFont val="Poppins"/>
        <color theme="1"/>
        <sz val="10.0"/>
      </rPr>
      <t xml:space="preserve">. </t>
    </r>
  </si>
  <si>
    <t>▶  ¿Qué no incluye el proyecto?</t>
  </si>
  <si>
    <t>- Generación de diseños, videos, traducciones, cambios de divisas y unidades, o cualquier servicio externo a lo cotizado.</t>
  </si>
  <si>
    <r>
      <rPr>
        <rFont val="Poppins"/>
        <color theme="1"/>
        <sz val="10.0"/>
      </rPr>
      <t xml:space="preserve">- Redacción de </t>
    </r>
    <r>
      <rPr>
        <rFont val="Poppins"/>
        <color theme="1"/>
        <sz val="10.0"/>
      </rPr>
      <t>entradas de Blog.</t>
    </r>
  </si>
  <si>
    <t>- Integración de Servicios de terceros ajenos a los cotizados.</t>
  </si>
  <si>
    <t>▶ Nota</t>
  </si>
  <si>
    <t xml:space="preserve">-El presente proyecto deberá tener un responsable oficial, a quien se le compartirá los avances y con quien se mantendrá la comunicación, así mismo será el responsable de compartir a la agencia la información / documentos solicitados </t>
  </si>
  <si>
    <t>▶  Datos bancarios</t>
  </si>
  <si>
    <r>
      <rPr>
        <rFont val="Poppins"/>
        <b/>
        <color theme="1"/>
        <sz val="9.0"/>
      </rPr>
      <t xml:space="preserve">CUENTA: </t>
    </r>
    <r>
      <rPr>
        <rFont val="Poppins"/>
        <color theme="1"/>
        <sz val="9.0"/>
      </rPr>
      <t xml:space="preserve">0118654484 </t>
    </r>
    <r>
      <rPr>
        <rFont val="Poppins"/>
        <b/>
        <color theme="1"/>
        <sz val="9.0"/>
      </rPr>
      <t xml:space="preserve">CLABE INTERBANCARIA: </t>
    </r>
    <r>
      <rPr>
        <rFont val="Poppins"/>
        <color theme="1"/>
        <sz val="9.0"/>
      </rPr>
      <t xml:space="preserve">
012680001186544842
</t>
    </r>
    <r>
      <rPr>
        <rFont val="Poppins"/>
        <b/>
        <color theme="1"/>
        <sz val="9.0"/>
      </rPr>
      <t>DATOS FISCALES:</t>
    </r>
    <r>
      <rPr>
        <rFont val="Poppins"/>
        <color theme="1"/>
        <sz val="9.0"/>
      </rPr>
      <t xml:space="preserve">
</t>
    </r>
    <r>
      <rPr>
        <rFont val="Poppins"/>
        <b/>
        <color theme="1"/>
        <sz val="9.0"/>
      </rPr>
      <t>- RAZÓN SOCIAL:</t>
    </r>
    <r>
      <rPr>
        <rFont val="Poppins"/>
        <color theme="1"/>
        <sz val="9.0"/>
      </rPr>
      <t xml:space="preserve">
CONSULTORÍA E3 LATAM S.A DE C.V
</t>
    </r>
    <r>
      <rPr>
        <rFont val="Poppins"/>
        <b/>
        <color theme="1"/>
        <sz val="9.0"/>
      </rPr>
      <t xml:space="preserve">- RFC: </t>
    </r>
    <r>
      <rPr>
        <rFont val="Poppins"/>
        <color theme="1"/>
        <sz val="9.0"/>
      </rPr>
      <t xml:space="preserve">CEL200702NA9
</t>
    </r>
    <r>
      <rPr>
        <rFont val="Poppins"/>
        <b/>
        <color theme="1"/>
        <sz val="9.0"/>
      </rPr>
      <t xml:space="preserve">- DOMICILIO FISCAL: </t>
    </r>
    <r>
      <rPr>
        <rFont val="Poppins"/>
        <color theme="1"/>
        <sz val="9.0"/>
      </rPr>
      <t>SENDERO DE LAS DELICIAS 6, MILENIO III, QUERÉTARO, QRO CP 76060</t>
    </r>
  </si>
  <si>
    <r>
      <rPr>
        <rFont val="Poppins"/>
        <i/>
        <color rgb="FFFFFFFF"/>
        <sz val="10.0"/>
      </rPr>
      <t xml:space="preserve">Complementa tu </t>
    </r>
    <r>
      <rPr>
        <rFont val="Poppins"/>
        <b/>
        <i/>
        <color rgb="FFFFFFFF"/>
        <sz val="10.0"/>
      </rPr>
      <t>Estrategia Digital</t>
    </r>
    <r>
      <rPr>
        <rFont val="Poppins"/>
        <i/>
        <color rgb="FFFFFFFF"/>
        <sz val="10.0"/>
      </rPr>
      <t xml:space="preserve"> con nuestros </t>
    </r>
    <r>
      <rPr>
        <rFont val="Poppins"/>
        <b/>
        <i/>
        <color rgb="FFFFFFFF"/>
        <sz val="10.0"/>
      </rPr>
      <t>SaaS</t>
    </r>
    <r>
      <rPr>
        <rFont val="Poppins"/>
        <i/>
        <color rgb="FFFFFFFF"/>
        <sz val="10.0"/>
      </rPr>
      <t xml:space="preserve"> especializados y </t>
    </r>
    <r>
      <rPr>
        <rFont val="Poppins"/>
        <b/>
        <i/>
        <color rgb="FFFFFFFF"/>
        <sz val="10.0"/>
      </rPr>
      <t>Servicios Centinela</t>
    </r>
  </si>
  <si>
    <r>
      <rPr>
        <rFont val="Poppins"/>
        <color rgb="FFFFFFFF"/>
        <sz val="12.0"/>
      </rPr>
      <t xml:space="preserve">Digitalizando Negocios para </t>
    </r>
    <r>
      <rPr>
        <rFont val="Poppins"/>
        <b/>
        <color rgb="FFFFFFFF"/>
        <sz val="12.0"/>
      </rPr>
      <t>Resultados Exponenciales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</si>
</sst>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&quot;$&quot;#,##0.00"/>
    <numFmt numFmtId="166" formatCode="[$$]#,##0.00"/>
  </numFmts>
  <fonts count="70">
    <font>
      <sz val="10.0"/>
      <color rgb="FF000000"/>
      <name val="Arial"/>
      <scheme val="minor"/>
    </font>
    <font>
      <sz val="24.0"/>
      <color theme="1"/>
      <name val="Bebas Neue"/>
    </font>
    <font>
      <color theme="1"/>
      <name val="Arial"/>
      <scheme val="minor"/>
    </font>
    <font>
      <sz val="9.0"/>
      <color rgb="FFFFFFFF"/>
      <name val="Poppins"/>
    </font>
    <font>
      <sz val="31.0"/>
      <color rgb="FFFFFFFF"/>
      <name val="Bebas Neue"/>
    </font>
    <font>
      <sz val="9.0"/>
      <color theme="1"/>
      <name val="Arial"/>
    </font>
    <font>
      <sz val="9.0"/>
      <color theme="1"/>
      <name val="Poppins"/>
    </font>
    <font>
      <sz val="9.0"/>
      <color rgb="FF000000"/>
      <name val="Poppins"/>
    </font>
    <font/>
    <font>
      <sz val="10.0"/>
      <color theme="1"/>
      <name val="Poppins"/>
    </font>
    <font>
      <sz val="30.0"/>
      <color theme="0"/>
      <name val="Bebas Neue"/>
    </font>
    <font>
      <sz val="30.0"/>
      <color rgb="FFFFFFFF"/>
      <name val="Bebas Neue"/>
    </font>
    <font>
      <sz val="28.0"/>
      <color theme="1"/>
      <name val="Bebas Neue"/>
    </font>
    <font>
      <sz val="10.0"/>
      <color rgb="FFFFFFFF"/>
      <name val="Poppins"/>
    </font>
    <font>
      <sz val="20.0"/>
      <color rgb="FFFFFFFF"/>
      <name val="Bebas Neue"/>
    </font>
    <font>
      <b/>
      <sz val="12.0"/>
      <color rgb="FF000000"/>
      <name val="Poppins"/>
    </font>
    <font>
      <b/>
      <sz val="9.0"/>
      <color rgb="FF000000"/>
      <name val="Poppins"/>
    </font>
    <font>
      <color theme="1"/>
      <name val="Arial"/>
    </font>
    <font>
      <b/>
      <sz val="11.0"/>
      <color theme="1"/>
      <name val="Poppins"/>
    </font>
    <font>
      <sz val="24.0"/>
      <color rgb="FFFFFFFF"/>
      <name val="Bebas Neue"/>
    </font>
    <font>
      <i/>
      <sz val="10.0"/>
      <color rgb="FFFFFFFF"/>
      <name val="Poppins"/>
    </font>
    <font>
      <b/>
      <sz val="11.0"/>
      <color rgb="FF000000"/>
      <name val="Poppins"/>
    </font>
    <font>
      <i/>
      <sz val="10.0"/>
      <color rgb="FF000000"/>
      <name val="Poppins"/>
    </font>
    <font>
      <sz val="8.0"/>
      <color theme="1"/>
      <name val="Arial"/>
    </font>
    <font>
      <b/>
      <sz val="8.0"/>
      <color rgb="FF666666"/>
      <name val="Poppins"/>
    </font>
    <font>
      <sz val="7.0"/>
      <color theme="1"/>
      <name val="Poppins"/>
    </font>
    <font>
      <sz val="12.0"/>
      <color rgb="FFFFFFFF"/>
      <name val="Poppins"/>
    </font>
    <font>
      <sz val="8.0"/>
      <color rgb="FFFFFFFF"/>
      <name val="Poppins"/>
    </font>
    <font>
      <color theme="1"/>
      <name val="Poppins"/>
    </font>
    <font>
      <b/>
      <sz val="12.0"/>
      <color rgb="FFFFFFFF"/>
      <name val="Poppins"/>
    </font>
    <font>
      <b/>
      <sz val="10.0"/>
      <color rgb="FF000000"/>
      <name val="Poppins"/>
    </font>
    <font>
      <b/>
      <i/>
      <sz val="10.0"/>
      <color rgb="FF000000"/>
      <name val="Poppins"/>
    </font>
    <font>
      <sz val="10.0"/>
      <color rgb="FF1F1F1F"/>
      <name val="&quot;Google Sans&quot;"/>
    </font>
    <font>
      <b/>
      <i/>
      <sz val="10.0"/>
      <color rgb="FF434343"/>
      <name val="Poppins"/>
    </font>
    <font>
      <b/>
      <sz val="12.0"/>
      <color theme="1"/>
      <name val="Poppins"/>
    </font>
    <font>
      <b/>
      <sz val="9.0"/>
      <color theme="1"/>
      <name val="Poppins"/>
    </font>
    <font>
      <b/>
      <sz val="18.0"/>
      <color rgb="FFFFFFFF"/>
      <name val="Poppins"/>
    </font>
    <font>
      <sz val="18.0"/>
      <color theme="1"/>
      <name val="Bebas Neue"/>
    </font>
    <font>
      <color rgb="FF000000"/>
      <name val="Arial"/>
    </font>
    <font>
      <b/>
      <color theme="1"/>
      <name val="Arial"/>
    </font>
    <font>
      <i/>
      <sz val="9.0"/>
      <color theme="1"/>
      <name val="Poppins"/>
    </font>
    <font>
      <i/>
      <sz val="9.0"/>
      <color theme="1"/>
      <name val="Arial"/>
    </font>
    <font>
      <sz val="11.0"/>
      <color rgb="FFFFFFFF"/>
      <name val="Arial"/>
    </font>
    <font>
      <sz val="10.0"/>
      <color theme="1"/>
      <name val="Arial"/>
    </font>
    <font>
      <sz val="18.0"/>
      <color theme="1"/>
      <name val="&quot;Bebas Neue&quot;"/>
    </font>
    <font>
      <sz val="20.0"/>
      <color rgb="FFFFFFFF"/>
      <name val="&quot;Bebas Neue&quot;"/>
    </font>
    <font>
      <sz val="28.0"/>
      <color theme="1"/>
      <name val="&quot;Bebas Neue&quot;"/>
    </font>
    <font>
      <sz val="20.0"/>
      <color theme="1"/>
      <name val="Bebas Neue"/>
    </font>
    <font>
      <color rgb="FF000000"/>
      <name val="Poppins"/>
    </font>
    <font>
      <sz val="27.0"/>
      <color theme="1"/>
      <name val="&quot;Bebas Neue&quot;"/>
    </font>
    <font>
      <sz val="14.0"/>
      <color theme="1"/>
      <name val="Arial"/>
    </font>
    <font>
      <b/>
      <color theme="1"/>
      <name val="Poppins"/>
    </font>
    <font>
      <sz val="23.0"/>
      <color rgb="FFFFFFFF"/>
      <name val="&quot;Bebas Neue&quot;"/>
    </font>
    <font>
      <sz val="14.0"/>
      <color theme="1"/>
      <name val="Bebas Neue"/>
    </font>
    <font>
      <sz val="23.0"/>
      <color rgb="FF000000"/>
      <name val="Bebas Neue"/>
    </font>
    <font>
      <b/>
      <u/>
      <sz val="9.0"/>
      <color theme="1"/>
      <name val="Arial"/>
    </font>
    <font>
      <b/>
      <i/>
      <sz val="10.0"/>
      <color theme="1"/>
      <name val="Poppins"/>
    </font>
    <font>
      <sz val="24.0"/>
      <color theme="1"/>
      <name val="&quot;Bebas Neue&quot;"/>
    </font>
    <font>
      <color rgb="FF000000"/>
      <name val="Docs-Poppins"/>
    </font>
    <font>
      <b/>
      <i/>
      <sz val="9.0"/>
      <color rgb="FFFFFFFF"/>
      <name val="Poppins"/>
    </font>
    <font>
      <b/>
      <i/>
      <sz val="12.0"/>
      <color rgb="FFFFFFFF"/>
      <name val="Poppins"/>
    </font>
    <font>
      <sz val="12.0"/>
      <color rgb="FF000000"/>
      <name val="Poppins"/>
    </font>
    <font>
      <sz val="10.0"/>
      <color rgb="FF000000"/>
      <name val="Poppins"/>
    </font>
    <font>
      <sz val="20.0"/>
      <color theme="1"/>
      <name val="&quot;Bebas Neue&quot;"/>
    </font>
    <font>
      <sz val="24.0"/>
      <color rgb="FFFFFFFF"/>
      <name val="&quot;Bebas Neue&quot;"/>
    </font>
    <font>
      <sz val="32.0"/>
      <color theme="1"/>
      <name val="Bebas Neue"/>
    </font>
    <font>
      <sz val="36.0"/>
      <color theme="1"/>
      <name val="Bebas Neue"/>
    </font>
    <font>
      <b/>
      <color theme="0"/>
      <name val="Arial"/>
    </font>
    <font>
      <b/>
      <i/>
      <color rgb="FF434343"/>
      <name val="Poppins"/>
    </font>
    <font>
      <i/>
      <color theme="1"/>
      <name val="Poppins"/>
    </font>
  </fonts>
  <fills count="1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029BCA"/>
        <bgColor rgb="FF029BCA"/>
      </patternFill>
    </fill>
    <fill>
      <patternFill patternType="solid">
        <fgColor rgb="FF666666"/>
        <bgColor rgb="FF666666"/>
      </patternFill>
    </fill>
    <fill>
      <patternFill patternType="solid">
        <fgColor theme="0"/>
        <bgColor theme="0"/>
      </patternFill>
    </fill>
  </fills>
  <borders count="63">
    <border/>
    <border>
      <left style="thin">
        <color rgb="FFEFEFEF"/>
      </left>
      <top style="thin">
        <color rgb="FFEFEFEF"/>
      </top>
      <bottom style="thin">
        <color rgb="FFEFEFEF"/>
      </bottom>
    </border>
    <border>
      <top style="thin">
        <color rgb="FFEFEFEF"/>
      </top>
      <bottom style="thin">
        <color rgb="FFEFEFEF"/>
      </bottom>
    </border>
    <border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bottom style="thin">
        <color rgb="FFEFEFEF"/>
      </bottom>
    </border>
    <border>
      <right style="thin">
        <color rgb="FFEFEFEF"/>
      </right>
      <bottom style="thin">
        <color rgb="FFEFEFEF"/>
      </bottom>
    </border>
    <border>
      <left style="thin">
        <color rgb="FFEFEFEF"/>
      </left>
      <right style="thin">
        <color rgb="FFEFEFEF"/>
      </right>
      <bottom style="thin">
        <color rgb="FFEFEFEF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B7B7B7"/>
      </left>
      <top style="thin">
        <color rgb="FFB7B7B7"/>
      </top>
      <bottom style="thin">
        <color rgb="FF999999"/>
      </bottom>
    </border>
    <border>
      <top style="thin">
        <color rgb="FFB7B7B7"/>
      </top>
      <bottom style="thin">
        <color rgb="FF999999"/>
      </bottom>
    </border>
    <border>
      <left style="thin">
        <color rgb="FF999999"/>
      </left>
      <top style="thin">
        <color rgb="FFB7B7B7"/>
      </top>
    </border>
    <border>
      <top style="thin">
        <color rgb="FFB7B7B7"/>
      </top>
    </border>
    <border>
      <right style="thin">
        <color rgb="FFCCCCCC"/>
      </right>
      <top style="thin">
        <color rgb="FFB7B7B7"/>
      </top>
    </border>
    <border>
      <top style="thin">
        <color rgb="FFFFFFFF"/>
      </top>
    </border>
    <border>
      <right style="thin">
        <color rgb="FFCCCCCC"/>
      </right>
      <top style="thin">
        <color rgb="FFFFFFFF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right style="thin">
        <color rgb="FFCCCCCC"/>
      </right>
    </border>
    <border>
      <left style="thin">
        <color rgb="FFFFFFFF"/>
      </left>
    </border>
    <border>
      <right style="thin">
        <color rgb="FF999999"/>
      </right>
      <top style="thin">
        <color rgb="FFB7B7B7"/>
      </top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hair">
        <color rgb="FFB7B7B7"/>
      </left>
      <top style="hair">
        <color rgb="FFB7B7B7"/>
      </top>
    </border>
    <border>
      <top style="hair">
        <color rgb="FFB7B7B7"/>
      </top>
    </border>
    <border>
      <right style="hair">
        <color rgb="FFB7B7B7"/>
      </right>
      <top style="hair">
        <color rgb="FFB7B7B7"/>
      </top>
    </border>
    <border>
      <left style="hair">
        <color rgb="FFB7B7B7"/>
      </left>
    </border>
    <border>
      <right style="hair">
        <color rgb="FFB7B7B7"/>
      </right>
    </border>
    <border>
      <left style="hair">
        <color rgb="FFB7B7B7"/>
      </left>
      <bottom style="hair">
        <color rgb="FFCCCCCC"/>
      </bottom>
    </border>
    <border>
      <bottom style="hair">
        <color rgb="FFCCCCCC"/>
      </bottom>
    </border>
    <border>
      <right style="hair">
        <color rgb="FFB7B7B7"/>
      </right>
      <bottom style="hair">
        <color rgb="FFCCCCCC"/>
      </bottom>
    </border>
    <border>
      <left style="thin">
        <color rgb="FFB7B7B7"/>
      </left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</border>
    <border>
      <right style="thin">
        <color rgb="FFB7B7B7"/>
      </right>
    </border>
    <border>
      <left style="thin">
        <color rgb="FFB7B7B7"/>
      </left>
      <bottom style="thin">
        <color rgb="FFB7B7B7"/>
      </bottom>
    </border>
    <border>
      <bottom style="thin">
        <color rgb="FFB7B7B7"/>
      </bottom>
    </border>
    <border>
      <right style="thin">
        <color rgb="FFB7B7B7"/>
      </right>
      <bottom style="thin">
        <color rgb="FFB7B7B7"/>
      </bottom>
    </border>
    <border>
      <left style="thin">
        <color rgb="FFD9D9D9"/>
      </left>
      <top style="thin">
        <color rgb="FFD9D9D9"/>
      </top>
    </border>
    <border>
      <top style="thin">
        <color rgb="FFD9D9D9"/>
      </top>
    </border>
    <border>
      <right style="thin">
        <color rgb="FFD9D9D9"/>
      </right>
      <top style="thin">
        <color rgb="FFD9D9D9"/>
      </top>
    </border>
    <border>
      <left style="thin">
        <color rgb="FFD9D9D9"/>
      </left>
    </border>
    <border>
      <bottom style="thin">
        <color rgb="FF000000"/>
      </bottom>
    </border>
    <border>
      <right style="thin">
        <color rgb="FFD9D9D9"/>
      </right>
    </border>
    <border>
      <left style="thin">
        <color rgb="FFD9D9D9"/>
      </left>
      <bottom style="thin">
        <color rgb="FFD9D9D9"/>
      </bottom>
    </border>
    <border>
      <bottom style="thin">
        <color rgb="FFD9D9D9"/>
      </bottom>
    </border>
    <border>
      <right style="thin">
        <color rgb="FFD9D9D9"/>
      </right>
      <bottom style="thin">
        <color rgb="FFD9D9D9"/>
      </bottom>
    </border>
    <border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/>
    </border>
    <border>
      <right/>
      <top style="dotted">
        <color rgb="FF000000"/>
      </top>
      <bottom style="dotted">
        <color rgb="FF000000"/>
      </bottom>
    </border>
    <border>
      <bottom style="hair">
        <color rgb="FF000000"/>
      </bottom>
    </border>
    <border>
      <right/>
      <bottom style="dotted">
        <color rgb="FF000000"/>
      </bottom>
    </border>
    <border>
      <bottom style="double">
        <color rgb="FF000000"/>
      </bottom>
    </border>
    <border>
      <top style="thin">
        <color rgb="FFD9D9D9"/>
      </top>
      <bottom style="thin">
        <color rgb="FFCCCCCC"/>
      </bottom>
    </border>
    <border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borderId="0" fillId="0" fontId="0" numFmtId="0" applyAlignment="1" applyFont="1"/>
  </cellStyleXfs>
  <cellXfs count="39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2" fontId="2" numFmtId="0" xfId="0" applyFont="1"/>
    <xf borderId="0" fillId="2" fontId="3" numFmtId="0" xfId="0" applyAlignment="1" applyFont="1">
      <alignment horizontal="right" readingOrder="0" vertical="center"/>
    </xf>
    <xf borderId="0" fillId="2" fontId="3" numFmtId="0" xfId="0" applyAlignment="1" applyFont="1">
      <alignment readingOrder="0" vertical="bottom"/>
    </xf>
    <xf borderId="0" fillId="2" fontId="4" numFmtId="0" xfId="0" applyAlignment="1" applyFont="1">
      <alignment horizontal="right" readingOrder="0"/>
    </xf>
    <xf borderId="0" fillId="2" fontId="3" numFmtId="0" xfId="0" applyAlignment="1" applyFont="1">
      <alignment horizontal="right" vertical="top"/>
    </xf>
    <xf borderId="0" fillId="2" fontId="3" numFmtId="164" xfId="0" applyAlignment="1" applyFont="1" applyNumberFormat="1">
      <alignment horizontal="right" readingOrder="0" vertical="top"/>
    </xf>
    <xf borderId="0" fillId="2" fontId="5" numFmtId="164" xfId="0" applyAlignment="1" applyFont="1" applyNumberFormat="1">
      <alignment horizontal="left" vertical="center"/>
    </xf>
    <xf borderId="0" fillId="0" fontId="1" numFmtId="0" xfId="0" applyAlignment="1" applyFont="1">
      <alignment horizontal="left" readingOrder="0" vertical="center"/>
    </xf>
    <xf borderId="0" fillId="0" fontId="6" numFmtId="0" xfId="0" applyAlignment="1" applyFont="1">
      <alignment readingOrder="0" vertical="center"/>
    </xf>
    <xf borderId="1" fillId="3" fontId="1" numFmtId="0" xfId="0" applyAlignment="1" applyBorder="1" applyFill="1" applyFont="1">
      <alignment horizontal="left" readingOrder="0" vertical="center"/>
    </xf>
    <xf borderId="2" fillId="3" fontId="1" numFmtId="0" xfId="0" applyAlignment="1" applyBorder="1" applyFont="1">
      <alignment horizontal="left" readingOrder="0" vertical="center"/>
    </xf>
    <xf borderId="3" fillId="3" fontId="2" numFmtId="0" xfId="0" applyBorder="1" applyFont="1"/>
    <xf borderId="4" fillId="4" fontId="7" numFmtId="0" xfId="0" applyAlignment="1" applyBorder="1" applyFill="1" applyFont="1">
      <alignment horizontal="center" readingOrder="0" vertical="center"/>
    </xf>
    <xf borderId="5" fillId="0" fontId="8" numFmtId="0" xfId="0" applyBorder="1" applyFont="1"/>
    <xf borderId="4" fillId="0" fontId="9" numFmtId="0" xfId="0" applyAlignment="1" applyBorder="1" applyFont="1">
      <alignment horizontal="center" readingOrder="0" shrinkToFit="0" vertical="center" wrapText="1"/>
    </xf>
    <xf borderId="4" fillId="4" fontId="7" numFmtId="0" xfId="0" applyAlignment="1" applyBorder="1" applyFont="1">
      <alignment horizontal="center" readingOrder="0" shrinkToFit="0" vertical="center" wrapText="1"/>
    </xf>
    <xf borderId="1" fillId="0" fontId="9" numFmtId="49" xfId="0" applyAlignment="1" applyBorder="1" applyFont="1" applyNumberFormat="1">
      <alignment horizontal="center" readingOrder="0" vertical="center"/>
    </xf>
    <xf borderId="3" fillId="0" fontId="8" numFmtId="0" xfId="0" applyBorder="1" applyFont="1"/>
    <xf borderId="1" fillId="4" fontId="7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vertical="center"/>
    </xf>
    <xf borderId="6" fillId="0" fontId="9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readingOrder="0" vertical="center"/>
    </xf>
    <xf borderId="0" fillId="0" fontId="10" numFmtId="0" xfId="0" applyAlignment="1" applyFont="1">
      <alignment horizontal="center" shrinkToFit="0" textRotation="90" vertical="center" wrapText="1"/>
    </xf>
    <xf borderId="0" fillId="0" fontId="9" numFmtId="164" xfId="0" applyAlignment="1" applyFont="1" applyNumberFormat="1">
      <alignment horizontal="center" vertical="center"/>
    </xf>
    <xf borderId="7" fillId="0" fontId="9" numFmtId="0" xfId="0" applyAlignment="1" applyBorder="1" applyFont="1">
      <alignment horizontal="center" readingOrder="0" vertical="center"/>
    </xf>
    <xf borderId="0" fillId="0" fontId="11" numFmtId="0" xfId="0" applyAlignment="1" applyFont="1">
      <alignment horizontal="center" shrinkToFit="0" textRotation="90" vertical="center" wrapText="1"/>
    </xf>
    <xf borderId="0" fillId="5" fontId="12" numFmtId="0" xfId="0" applyAlignment="1" applyFill="1" applyFont="1">
      <alignment vertical="center"/>
    </xf>
    <xf borderId="8" fillId="2" fontId="13" numFmtId="0" xfId="0" applyAlignment="1" applyBorder="1" applyFont="1">
      <alignment horizontal="center" readingOrder="0" shrinkToFit="0" textRotation="0" vertical="center" wrapText="1"/>
    </xf>
    <xf borderId="9" fillId="0" fontId="8" numFmtId="0" xfId="0" applyBorder="1" applyFont="1"/>
    <xf borderId="10" fillId="2" fontId="13" numFmtId="0" xfId="0" applyAlignment="1" applyBorder="1" applyFont="1">
      <alignment horizontal="center" readingOrder="0" shrinkToFit="0" textRotation="0" vertical="center" wrapText="1"/>
    </xf>
    <xf borderId="11" fillId="0" fontId="8" numFmtId="0" xfId="0" applyBorder="1" applyFont="1"/>
    <xf borderId="12" fillId="0" fontId="8" numFmtId="0" xfId="0" applyBorder="1" applyFont="1"/>
    <xf borderId="11" fillId="2" fontId="13" numFmtId="0" xfId="0" applyAlignment="1" applyBorder="1" applyFont="1">
      <alignment horizontal="center" readingOrder="0" vertical="center"/>
    </xf>
    <xf borderId="0" fillId="2" fontId="13" numFmtId="0" xfId="0" applyAlignment="1" applyFont="1">
      <alignment horizontal="center" readingOrder="0" shrinkToFit="0" textRotation="0" vertical="center" wrapText="1"/>
    </xf>
    <xf borderId="0" fillId="0" fontId="13" numFmtId="0" xfId="0" applyAlignment="1" applyFont="1">
      <alignment horizontal="center" readingOrder="0" shrinkToFit="0" textRotation="0" vertical="center" wrapText="1"/>
    </xf>
    <xf borderId="0" fillId="2" fontId="14" numFmtId="0" xfId="0" applyAlignment="1" applyFont="1">
      <alignment horizontal="center" readingOrder="0" shrinkToFit="0" textRotation="90" vertical="center" wrapText="1"/>
    </xf>
    <xf borderId="13" fillId="6" fontId="15" numFmtId="0" xfId="0" applyAlignment="1" applyBorder="1" applyFill="1" applyFont="1">
      <alignment horizontal="center" readingOrder="0" shrinkToFit="0" textRotation="0" vertical="center" wrapText="1"/>
    </xf>
    <xf borderId="13" fillId="0" fontId="8" numFmtId="0" xfId="0" applyBorder="1" applyFont="1"/>
    <xf borderId="14" fillId="0" fontId="8" numFmtId="0" xfId="0" applyBorder="1" applyFont="1"/>
    <xf borderId="15" fillId="5" fontId="7" numFmtId="0" xfId="0" applyAlignment="1" applyBorder="1" applyFont="1">
      <alignment horizontal="center" readingOrder="0" vertical="center"/>
    </xf>
    <xf borderId="16" fillId="0" fontId="8" numFmtId="0" xfId="0" applyBorder="1" applyFont="1"/>
    <xf borderId="17" fillId="0" fontId="8" numFmtId="0" xfId="0" applyBorder="1" applyFont="1"/>
    <xf borderId="15" fillId="6" fontId="16" numFmtId="165" xfId="0" applyAlignment="1" applyBorder="1" applyFont="1" applyNumberFormat="1">
      <alignment horizontal="center" readingOrder="0" shrinkToFit="0" textRotation="0" vertical="bottom" wrapText="1"/>
    </xf>
    <xf borderId="18" fillId="0" fontId="8" numFmtId="0" xfId="0" applyBorder="1" applyFont="1"/>
    <xf borderId="15" fillId="6" fontId="16" numFmtId="165" xfId="0" applyAlignment="1" applyBorder="1" applyFont="1" applyNumberFormat="1">
      <alignment horizontal="center" readingOrder="0" shrinkToFit="0" textRotation="0" vertical="center" wrapText="1"/>
    </xf>
    <xf borderId="15" fillId="0" fontId="7" numFmtId="0" xfId="0" applyAlignment="1" applyBorder="1" applyFont="1">
      <alignment horizontal="center" readingOrder="0" vertical="center"/>
    </xf>
    <xf borderId="0" fillId="0" fontId="17" numFmtId="0" xfId="0" applyAlignment="1" applyFont="1">
      <alignment vertical="bottom"/>
    </xf>
    <xf borderId="0" fillId="0" fontId="18" numFmtId="0" xfId="0" applyAlignment="1" applyFont="1">
      <alignment horizontal="right" readingOrder="0"/>
    </xf>
    <xf borderId="19" fillId="7" fontId="15" numFmtId="165" xfId="0" applyAlignment="1" applyBorder="1" applyFill="1" applyFont="1" applyNumberFormat="1">
      <alignment horizontal="center" readingOrder="0" shrinkToFit="0" textRotation="0" vertical="center" wrapText="1"/>
    </xf>
    <xf borderId="0" fillId="0" fontId="9" numFmtId="0" xfId="0" applyAlignment="1" applyFont="1">
      <alignment horizontal="right" readingOrder="0"/>
    </xf>
    <xf borderId="19" fillId="0" fontId="8" numFmtId="0" xfId="0" applyBorder="1" applyFont="1"/>
    <xf borderId="20" fillId="0" fontId="8" numFmtId="0" xfId="0" applyBorder="1" applyFont="1"/>
    <xf borderId="21" fillId="6" fontId="15" numFmtId="0" xfId="0" applyAlignment="1" applyBorder="1" applyFont="1">
      <alignment horizontal="center" readingOrder="0" shrinkToFit="0" textRotation="0" vertical="center" wrapText="1"/>
    </xf>
    <xf borderId="22" fillId="0" fontId="8" numFmtId="0" xfId="0" applyBorder="1" applyFont="1"/>
    <xf borderId="23" fillId="0" fontId="8" numFmtId="0" xfId="0" applyBorder="1" applyFont="1"/>
    <xf borderId="24" fillId="0" fontId="8" numFmtId="0" xfId="0" applyBorder="1" applyFont="1"/>
    <xf borderId="25" fillId="0" fontId="8" numFmtId="0" xfId="0" applyBorder="1" applyFont="1"/>
    <xf borderId="26" fillId="0" fontId="8" numFmtId="0" xfId="0" applyBorder="1" applyFont="1"/>
    <xf borderId="0" fillId="0" fontId="19" numFmtId="0" xfId="0" applyAlignment="1" applyFont="1">
      <alignment horizontal="center" readingOrder="0" textRotation="90" vertical="center"/>
    </xf>
    <xf borderId="22" fillId="2" fontId="20" numFmtId="0" xfId="0" applyAlignment="1" applyBorder="1" applyFont="1">
      <alignment horizontal="center" readingOrder="0" vertical="center"/>
    </xf>
    <xf borderId="0" fillId="4" fontId="21" numFmtId="0" xfId="0" applyAlignment="1" applyFont="1">
      <alignment horizontal="center" readingOrder="0" shrinkToFit="0" textRotation="0" vertical="bottom" wrapText="1"/>
    </xf>
    <xf borderId="0" fillId="8" fontId="21" numFmtId="0" xfId="0" applyAlignment="1" applyFill="1" applyFont="1">
      <alignment horizontal="center" readingOrder="0"/>
    </xf>
    <xf borderId="0" fillId="0" fontId="21" numFmtId="0" xfId="0" applyAlignment="1" applyFont="1">
      <alignment horizontal="center" readingOrder="0" shrinkToFit="0" textRotation="0" vertical="bottom" wrapText="1"/>
    </xf>
    <xf borderId="0" fillId="4" fontId="7" numFmtId="0" xfId="0" applyAlignment="1" applyFont="1">
      <alignment horizontal="center" readingOrder="0" shrinkToFit="0" textRotation="0" vertical="bottom" wrapText="1"/>
    </xf>
    <xf borderId="0" fillId="8" fontId="7" numFmtId="0" xfId="0" applyAlignment="1" applyFont="1">
      <alignment horizontal="center" readingOrder="0"/>
    </xf>
    <xf borderId="0" fillId="0" fontId="7" numFmtId="0" xfId="0" applyAlignment="1" applyFont="1">
      <alignment horizontal="center" readingOrder="0" shrinkToFit="0" textRotation="0" vertical="bottom" wrapText="1"/>
    </xf>
    <xf borderId="0" fillId="4" fontId="7" numFmtId="0" xfId="0" applyAlignment="1" applyFont="1">
      <alignment horizontal="center" readingOrder="0" shrinkToFit="0" textRotation="0" vertical="top" wrapText="1"/>
    </xf>
    <xf borderId="0" fillId="8" fontId="7" numFmtId="0" xfId="0" applyAlignment="1" applyFont="1">
      <alignment horizontal="center" readingOrder="0" vertical="top"/>
    </xf>
    <xf borderId="22" fillId="9" fontId="22" numFmtId="0" xfId="0" applyAlignment="1" applyBorder="1" applyFill="1" applyFont="1">
      <alignment horizontal="center" readingOrder="0" vertical="center"/>
    </xf>
    <xf borderId="0" fillId="6" fontId="7" numFmtId="0" xfId="0" applyAlignment="1" applyFont="1">
      <alignment horizontal="center" readingOrder="0" shrinkToFit="0" textRotation="0" vertical="center" wrapText="1"/>
    </xf>
    <xf borderId="0" fillId="0" fontId="7" numFmtId="0" xfId="0" applyAlignment="1" applyFont="1">
      <alignment horizontal="center" readingOrder="0" shrinkToFit="0" textRotation="0" vertical="center" wrapText="1"/>
    </xf>
    <xf borderId="0" fillId="0" fontId="7" numFmtId="165" xfId="0" applyAlignment="1" applyFont="1" applyNumberFormat="1">
      <alignment horizontal="center" readingOrder="0" vertical="center"/>
    </xf>
    <xf borderId="0" fillId="0" fontId="23" numFmtId="0" xfId="0" applyAlignment="1" applyFont="1">
      <alignment horizontal="center" readingOrder="0" shrinkToFit="0" vertical="bottom" wrapText="1"/>
    </xf>
    <xf borderId="27" fillId="0" fontId="23" numFmtId="0" xfId="0" applyAlignment="1" applyBorder="1" applyFont="1">
      <alignment horizontal="center" readingOrder="0" shrinkToFit="0" vertical="bottom" wrapText="1"/>
    </xf>
    <xf borderId="28" fillId="0" fontId="24" numFmtId="0" xfId="0" applyAlignment="1" applyBorder="1" applyFont="1">
      <alignment horizontal="left" readingOrder="0" shrinkToFit="0" vertical="bottom" wrapText="1"/>
    </xf>
    <xf borderId="28" fillId="0" fontId="8" numFmtId="0" xfId="0" applyBorder="1" applyFont="1"/>
    <xf borderId="29" fillId="0" fontId="23" numFmtId="0" xfId="0" applyAlignment="1" applyBorder="1" applyFont="1">
      <alignment horizontal="center" readingOrder="0" shrinkToFit="0" vertical="bottom" wrapText="1"/>
    </xf>
    <xf borderId="30" fillId="0" fontId="23" numFmtId="0" xfId="0" applyAlignment="1" applyBorder="1" applyFont="1">
      <alignment horizontal="center" readingOrder="0" shrinkToFit="0" vertical="bottom" wrapText="1"/>
    </xf>
    <xf borderId="0" fillId="0" fontId="25" numFmtId="0" xfId="0" applyAlignment="1" applyFont="1">
      <alignment horizontal="left" readingOrder="0" shrinkToFit="0" vertical="center" wrapText="1"/>
    </xf>
    <xf borderId="31" fillId="0" fontId="23" numFmtId="0" xfId="0" applyAlignment="1" applyBorder="1" applyFont="1">
      <alignment horizontal="center" readingOrder="0" shrinkToFit="0" vertical="bottom" wrapText="1"/>
    </xf>
    <xf borderId="0" fillId="0" fontId="25" numFmtId="0" xfId="0" applyAlignment="1" applyFont="1">
      <alignment horizontal="left" readingOrder="0" shrinkToFit="0" vertical="bottom" wrapText="1"/>
    </xf>
    <xf borderId="32" fillId="0" fontId="23" numFmtId="0" xfId="0" applyAlignment="1" applyBorder="1" applyFont="1">
      <alignment horizontal="center" readingOrder="0" shrinkToFit="0" vertical="bottom" wrapText="1"/>
    </xf>
    <xf borderId="33" fillId="0" fontId="25" numFmtId="0" xfId="0" applyAlignment="1" applyBorder="1" applyFont="1">
      <alignment horizontal="left" readingOrder="0" shrinkToFit="0" vertical="center" wrapText="1"/>
    </xf>
    <xf borderId="33" fillId="0" fontId="8" numFmtId="0" xfId="0" applyBorder="1" applyFont="1"/>
    <xf borderId="34" fillId="0" fontId="23" numFmtId="0" xfId="0" applyAlignment="1" applyBorder="1" applyFont="1">
      <alignment horizontal="center" readingOrder="0" shrinkToFit="0" vertical="bottom" wrapText="1"/>
    </xf>
    <xf borderId="33" fillId="0" fontId="25" numFmtId="0" xfId="0" applyAlignment="1" applyBorder="1" applyFont="1">
      <alignment horizontal="left" readingOrder="0" shrinkToFit="0" vertical="bottom" wrapText="1"/>
    </xf>
    <xf borderId="0" fillId="2" fontId="26" numFmtId="0" xfId="0" applyAlignment="1" applyFont="1">
      <alignment horizontal="left" readingOrder="0" shrinkToFit="0" vertical="bottom" wrapText="1"/>
    </xf>
    <xf borderId="0" fillId="2" fontId="26" numFmtId="0" xfId="0" applyAlignment="1" applyFont="1">
      <alignment horizontal="left" readingOrder="0" shrinkToFit="0" vertical="center" wrapText="1"/>
    </xf>
    <xf borderId="0" fillId="2" fontId="26" numFmtId="0" xfId="0" applyAlignment="1" applyFont="1">
      <alignment horizontal="left" readingOrder="0" shrinkToFit="0" vertical="center" wrapText="1"/>
    </xf>
    <xf borderId="0" fillId="2" fontId="27" numFmtId="0" xfId="0" applyAlignment="1" applyFont="1">
      <alignment horizontal="left" readingOrder="0" shrinkToFit="0" vertical="center" wrapText="1"/>
    </xf>
    <xf borderId="0" fillId="2" fontId="27" numFmtId="0" xfId="0" applyAlignment="1" applyFont="1">
      <alignment horizontal="left" readingOrder="0" shrinkToFit="0" vertical="center" wrapText="1"/>
    </xf>
    <xf borderId="0" fillId="2" fontId="23" numFmtId="0" xfId="0" applyAlignment="1" applyFont="1">
      <alignment horizontal="center" readingOrder="0" shrinkToFit="0" vertical="bottom" wrapText="1"/>
    </xf>
    <xf borderId="0" fillId="3" fontId="17" numFmtId="0" xfId="0" applyFont="1"/>
    <xf borderId="0" fillId="0" fontId="1" numFmtId="14" xfId="0" applyAlignment="1" applyFont="1" applyNumberFormat="1">
      <alignment horizontal="left" readingOrder="0" vertical="center"/>
    </xf>
    <xf borderId="1" fillId="0" fontId="9" numFmtId="0" xfId="0" applyAlignment="1" applyBorder="1" applyFont="1">
      <alignment horizontal="center" readingOrder="0" shrinkToFit="0" vertical="center" wrapText="1"/>
    </xf>
    <xf borderId="1" fillId="0" fontId="28" numFmtId="49" xfId="0" applyAlignment="1" applyBorder="1" applyFont="1" applyNumberFormat="1">
      <alignment horizontal="center" readingOrder="0" vertical="center"/>
    </xf>
    <xf borderId="35" fillId="2" fontId="29" numFmtId="0" xfId="0" applyAlignment="1" applyBorder="1" applyFont="1">
      <alignment horizontal="center" readingOrder="0" shrinkToFit="0" textRotation="0" vertical="center" wrapText="1"/>
    </xf>
    <xf borderId="36" fillId="0" fontId="8" numFmtId="0" xfId="0" applyBorder="1" applyFont="1"/>
    <xf borderId="35" fillId="6" fontId="30" numFmtId="0" xfId="0" applyAlignment="1" applyBorder="1" applyFont="1">
      <alignment horizontal="center" readingOrder="0" shrinkToFit="0" textRotation="0" vertical="center" wrapText="1"/>
    </xf>
    <xf borderId="37" fillId="6" fontId="7" numFmtId="0" xfId="0" applyAlignment="1" applyBorder="1" applyFont="1">
      <alignment horizontal="center" readingOrder="0" vertical="center"/>
    </xf>
    <xf borderId="38" fillId="0" fontId="8" numFmtId="0" xfId="0" applyBorder="1" applyFont="1"/>
    <xf borderId="39" fillId="0" fontId="8" numFmtId="0" xfId="0" applyBorder="1" applyFont="1"/>
    <xf borderId="37" fillId="6" fontId="16" numFmtId="165" xfId="0" applyAlignment="1" applyBorder="1" applyFont="1" applyNumberFormat="1">
      <alignment horizontal="center" readingOrder="0" shrinkToFit="0" textRotation="0" vertical="center" wrapText="1"/>
    </xf>
    <xf borderId="40" fillId="0" fontId="8" numFmtId="0" xfId="0" applyBorder="1" applyFont="1"/>
    <xf borderId="41" fillId="0" fontId="8" numFmtId="0" xfId="0" applyBorder="1" applyFont="1"/>
    <xf borderId="42" fillId="0" fontId="8" numFmtId="0" xfId="0" applyBorder="1" applyFont="1"/>
    <xf borderId="43" fillId="0" fontId="8" numFmtId="0" xfId="0" applyBorder="1" applyFont="1"/>
    <xf borderId="44" fillId="0" fontId="8" numFmtId="0" xfId="0" applyBorder="1" applyFont="1"/>
    <xf borderId="0" fillId="0" fontId="29" numFmtId="0" xfId="0" applyAlignment="1" applyFont="1">
      <alignment horizontal="center" readingOrder="0" shrinkToFit="0" textRotation="0" vertical="center" wrapText="1"/>
    </xf>
    <xf borderId="35" fillId="5" fontId="30" numFmtId="0" xfId="0" applyAlignment="1" applyBorder="1" applyFont="1">
      <alignment horizontal="center" readingOrder="0" shrinkToFit="0" textRotation="0" vertical="center" wrapText="1"/>
    </xf>
    <xf borderId="37" fillId="5" fontId="7" numFmtId="0" xfId="0" applyAlignment="1" applyBorder="1" applyFont="1">
      <alignment horizontal="center" readingOrder="0" vertical="center"/>
    </xf>
    <xf borderId="37" fillId="5" fontId="16" numFmtId="165" xfId="0" applyAlignment="1" applyBorder="1" applyFont="1" applyNumberFormat="1">
      <alignment horizontal="center" readingOrder="0" shrinkToFit="0" textRotation="0" vertical="center" wrapText="1"/>
    </xf>
    <xf borderId="37" fillId="6" fontId="30" numFmtId="0" xfId="0" applyAlignment="1" applyBorder="1" applyFont="1">
      <alignment horizontal="center" readingOrder="0" shrinkToFit="0" textRotation="0" vertical="center" wrapText="1"/>
    </xf>
    <xf borderId="37" fillId="0" fontId="30" numFmtId="0" xfId="0" applyAlignment="1" applyBorder="1" applyFont="1">
      <alignment horizontal="center" readingOrder="0" shrinkToFit="0" textRotation="0" vertical="center" wrapText="1"/>
    </xf>
    <xf borderId="37" fillId="0" fontId="7" numFmtId="0" xfId="0" applyAlignment="1" applyBorder="1" applyFont="1">
      <alignment horizontal="center" readingOrder="0" vertical="center"/>
    </xf>
    <xf borderId="37" fillId="0" fontId="16" numFmtId="165" xfId="0" applyAlignment="1" applyBorder="1" applyFont="1" applyNumberFormat="1">
      <alignment horizontal="center" readingOrder="0" shrinkToFit="0" textRotation="0" vertical="center" wrapText="1"/>
    </xf>
    <xf borderId="35" fillId="0" fontId="30" numFmtId="0" xfId="0" applyAlignment="1" applyBorder="1" applyFont="1">
      <alignment horizontal="center" readingOrder="0" shrinkToFit="0" textRotation="0" vertical="center" wrapText="1"/>
    </xf>
    <xf borderId="0" fillId="0" fontId="31" numFmtId="0" xfId="0" applyAlignment="1" applyFont="1">
      <alignment horizontal="right" readingOrder="0" shrinkToFit="0" vertical="center" wrapText="1"/>
    </xf>
    <xf borderId="0" fillId="7" fontId="31" numFmtId="0" xfId="0" applyAlignment="1" applyFont="1">
      <alignment horizontal="center" readingOrder="0" shrinkToFit="0" vertical="center" wrapText="1"/>
    </xf>
    <xf borderId="0" fillId="0" fontId="15" numFmtId="165" xfId="0" applyAlignment="1" applyFont="1" applyNumberFormat="1">
      <alignment horizontal="center" readingOrder="0" shrinkToFit="0" textRotation="0" vertical="center" wrapText="1"/>
    </xf>
    <xf borderId="0" fillId="4" fontId="15" numFmtId="0" xfId="0" applyAlignment="1" applyFont="1">
      <alignment horizontal="left" readingOrder="0" vertical="center"/>
    </xf>
    <xf borderId="45" fillId="0" fontId="32" numFmtId="0" xfId="0" applyAlignment="1" applyBorder="1" applyFont="1">
      <alignment readingOrder="0" shrinkToFit="0" vertical="center" wrapText="1"/>
    </xf>
    <xf borderId="46" fillId="0" fontId="8" numFmtId="0" xfId="0" applyBorder="1" applyFont="1"/>
    <xf borderId="47" fillId="0" fontId="8" numFmtId="0" xfId="0" applyBorder="1" applyFont="1"/>
    <xf borderId="48" fillId="0" fontId="13" numFmtId="0" xfId="0" applyAlignment="1" applyBorder="1" applyFont="1">
      <alignment horizontal="center" readingOrder="0" shrinkToFit="0" textRotation="0" vertical="center" wrapText="1"/>
    </xf>
    <xf borderId="49" fillId="0" fontId="13" numFmtId="0" xfId="0" applyAlignment="1" applyBorder="1" applyFont="1">
      <alignment horizontal="center" readingOrder="0" shrinkToFit="0" textRotation="0" vertical="center" wrapText="1"/>
    </xf>
    <xf borderId="49" fillId="0" fontId="8" numFmtId="0" xfId="0" applyBorder="1" applyFont="1"/>
    <xf borderId="49" fillId="0" fontId="33" numFmtId="0" xfId="0" applyAlignment="1" applyBorder="1" applyFont="1">
      <alignment horizontal="center" readingOrder="0"/>
    </xf>
    <xf borderId="50" fillId="0" fontId="13" numFmtId="0" xfId="0" applyAlignment="1" applyBorder="1" applyFont="1">
      <alignment horizontal="center" readingOrder="0" shrinkToFit="0" textRotation="0" vertical="center" wrapText="1"/>
    </xf>
    <xf borderId="0" fillId="0" fontId="22" numFmtId="0" xfId="0" applyAlignment="1" applyFont="1">
      <alignment horizontal="center" readingOrder="0" shrinkToFit="0" textRotation="0" vertical="top" wrapText="1"/>
    </xf>
    <xf borderId="50" fillId="0" fontId="22" numFmtId="0" xfId="0" applyAlignment="1" applyBorder="1" applyFont="1">
      <alignment horizontal="center" readingOrder="0" shrinkToFit="0" textRotation="0" vertical="top" wrapText="1"/>
    </xf>
    <xf borderId="51" fillId="0" fontId="13" numFmtId="0" xfId="0" applyAlignment="1" applyBorder="1" applyFont="1">
      <alignment horizontal="center" readingOrder="0" shrinkToFit="0" textRotation="0" vertical="center" wrapText="1"/>
    </xf>
    <xf borderId="52" fillId="0" fontId="22" numFmtId="0" xfId="0" applyAlignment="1" applyBorder="1" applyFont="1">
      <alignment horizontal="center" readingOrder="0" shrinkToFit="0" textRotation="0" vertical="top" wrapText="1"/>
    </xf>
    <xf borderId="52" fillId="0" fontId="8" numFmtId="0" xfId="0" applyBorder="1" applyFont="1"/>
    <xf borderId="53" fillId="0" fontId="22" numFmtId="0" xfId="0" applyAlignment="1" applyBorder="1" applyFont="1">
      <alignment horizontal="center" readingOrder="0" shrinkToFit="0" textRotation="0" vertical="top" wrapText="1"/>
    </xf>
    <xf borderId="0" fillId="0" fontId="22" numFmtId="0" xfId="0" applyAlignment="1" applyFont="1">
      <alignment horizontal="left" readingOrder="0" shrinkToFit="0" textRotation="0" vertical="top" wrapText="1"/>
    </xf>
    <xf borderId="0" fillId="0" fontId="17" numFmtId="0" xfId="0" applyAlignment="1" applyFont="1">
      <alignment horizontal="left" vertical="center"/>
    </xf>
    <xf borderId="21" fillId="4" fontId="34" numFmtId="0" xfId="0" applyAlignment="1" applyBorder="1" applyFont="1">
      <alignment horizontal="left" readingOrder="0" vertical="center"/>
    </xf>
    <xf borderId="0" fillId="0" fontId="17" numFmtId="0" xfId="0" applyAlignment="1" applyFont="1">
      <alignment horizontal="left" vertical="center"/>
    </xf>
    <xf borderId="0" fillId="0" fontId="17" numFmtId="0" xfId="0" applyAlignment="1" applyFont="1">
      <alignment vertical="bottom"/>
    </xf>
    <xf borderId="0" fillId="0" fontId="34" numFmtId="0" xfId="0" applyAlignment="1" applyFont="1">
      <alignment vertical="bottom"/>
    </xf>
    <xf borderId="0" fillId="0" fontId="17" numFmtId="0" xfId="0" applyAlignment="1" applyFont="1">
      <alignment vertical="bottom"/>
    </xf>
    <xf borderId="0" fillId="10" fontId="17" numFmtId="0" xfId="0" applyAlignment="1" applyFill="1" applyFont="1">
      <alignment vertical="bottom"/>
    </xf>
    <xf borderId="0" fillId="8" fontId="17" numFmtId="0" xfId="0" applyAlignment="1" applyFont="1">
      <alignment vertical="bottom"/>
    </xf>
    <xf borderId="0" fillId="10" fontId="35" numFmtId="0" xfId="0" applyAlignment="1" applyFont="1">
      <alignment horizontal="center" shrinkToFit="0" vertical="top" wrapText="1"/>
    </xf>
    <xf borderId="0" fillId="8" fontId="35" numFmtId="0" xfId="0" applyAlignment="1" applyFont="1">
      <alignment horizontal="center" shrinkToFit="0" vertical="top" wrapText="1"/>
    </xf>
    <xf borderId="0" fillId="2" fontId="3" numFmtId="0" xfId="0" applyAlignment="1" applyFont="1">
      <alignment horizontal="right" vertical="center"/>
    </xf>
    <xf borderId="0" fillId="2" fontId="3" numFmtId="164" xfId="0" applyAlignment="1" applyFont="1" applyNumberFormat="1">
      <alignment horizontal="right" readingOrder="0" vertical="center"/>
    </xf>
    <xf borderId="0" fillId="11" fontId="36" numFmtId="0" xfId="0" applyAlignment="1" applyFill="1" applyFont="1">
      <alignment horizontal="center" readingOrder="0" vertical="center"/>
    </xf>
    <xf borderId="0" fillId="5" fontId="12" numFmtId="0" xfId="0" applyAlignment="1" applyFont="1">
      <alignment readingOrder="0" vertical="bottom"/>
    </xf>
    <xf borderId="0" fillId="5" fontId="9" numFmtId="0" xfId="0" applyAlignment="1" applyFont="1">
      <alignment horizontal="right" readingOrder="0" vertical="center"/>
    </xf>
    <xf borderId="0" fillId="5" fontId="12" numFmtId="0" xfId="0" applyAlignment="1" applyFont="1">
      <alignment vertical="bottom"/>
    </xf>
    <xf borderId="0" fillId="0" fontId="17" numFmtId="166" xfId="0" applyAlignment="1" applyFont="1" applyNumberFormat="1">
      <alignment vertical="bottom"/>
    </xf>
    <xf borderId="54" fillId="0" fontId="28" numFmtId="166" xfId="0" applyAlignment="1" applyBorder="1" applyFont="1" applyNumberFormat="1">
      <alignment readingOrder="0" vertical="bottom"/>
    </xf>
    <xf borderId="54" fillId="0" fontId="8" numFmtId="0" xfId="0" applyBorder="1" applyFont="1"/>
    <xf borderId="0" fillId="0" fontId="28" numFmtId="166" xfId="0" applyAlignment="1" applyFont="1" applyNumberFormat="1">
      <alignment horizontal="center" vertical="bottom"/>
    </xf>
    <xf borderId="54" fillId="0" fontId="28" numFmtId="0" xfId="0" applyAlignment="1" applyBorder="1" applyFont="1">
      <alignment readingOrder="0" vertical="bottom"/>
    </xf>
    <xf borderId="0" fillId="0" fontId="28" numFmtId="0" xfId="0" applyAlignment="1" applyFont="1">
      <alignment horizontal="center" vertical="bottom"/>
    </xf>
    <xf borderId="54" fillId="0" fontId="28" numFmtId="0" xfId="0" applyAlignment="1" applyBorder="1" applyFont="1">
      <alignment vertical="bottom"/>
    </xf>
    <xf borderId="55" fillId="0" fontId="28" numFmtId="166" xfId="0" applyAlignment="1" applyBorder="1" applyFont="1" applyNumberFormat="1">
      <alignment readingOrder="0" vertical="bottom"/>
    </xf>
    <xf borderId="55" fillId="0" fontId="8" numFmtId="0" xfId="0" applyBorder="1" applyFont="1"/>
    <xf borderId="54" fillId="0" fontId="28" numFmtId="166" xfId="0" applyAlignment="1" applyBorder="1" applyFont="1" applyNumberFormat="1">
      <alignment vertical="bottom"/>
    </xf>
    <xf borderId="0" fillId="0" fontId="37" numFmtId="0" xfId="0" applyAlignment="1" applyFont="1">
      <alignment horizontal="right" readingOrder="0" vertical="center"/>
    </xf>
    <xf borderId="0" fillId="3" fontId="14" numFmtId="165" xfId="0" applyAlignment="1" applyFont="1" applyNumberFormat="1">
      <alignment horizontal="center" readingOrder="0" vertical="center"/>
    </xf>
    <xf borderId="0" fillId="5" fontId="38" numFmtId="0" xfId="0" applyAlignment="1" applyFont="1">
      <alignment horizontal="center" readingOrder="0"/>
    </xf>
    <xf borderId="0" fillId="0" fontId="17" numFmtId="166" xfId="0" applyAlignment="1" applyFont="1" applyNumberFormat="1">
      <alignment horizontal="center" vertical="bottom"/>
    </xf>
    <xf borderId="0" fillId="0" fontId="39" numFmtId="0" xfId="0" applyAlignment="1" applyFont="1">
      <alignment horizontal="right" shrinkToFit="0" vertical="center" wrapText="1"/>
    </xf>
    <xf borderId="0" fillId="0" fontId="14" numFmtId="166" xfId="0" applyAlignment="1" applyFont="1" applyNumberFormat="1">
      <alignment horizontal="center" vertical="center"/>
    </xf>
    <xf borderId="0" fillId="0" fontId="40" numFmtId="0" xfId="0" applyAlignment="1" applyFont="1">
      <alignment horizontal="center" readingOrder="0" shrinkToFit="0" vertical="bottom" wrapText="1"/>
    </xf>
    <xf borderId="0" fillId="0" fontId="41" numFmtId="0" xfId="0" applyAlignment="1" applyFont="1">
      <alignment horizontal="center" vertical="top"/>
    </xf>
    <xf borderId="0" fillId="0" fontId="17" numFmtId="0" xfId="0" applyAlignment="1" applyFont="1">
      <alignment horizontal="center" vertical="bottom"/>
    </xf>
    <xf borderId="0" fillId="2" fontId="3" numFmtId="0" xfId="0" applyAlignment="1" applyFont="1">
      <alignment horizontal="right" readingOrder="0" shrinkToFit="0" vertical="bottom" wrapText="1"/>
    </xf>
    <xf borderId="0" fillId="2" fontId="3" numFmtId="0" xfId="0" applyAlignment="1" applyFont="1">
      <alignment horizontal="left" readingOrder="0" shrinkToFit="0" vertical="bottom" wrapText="1"/>
    </xf>
    <xf borderId="0" fillId="3" fontId="42" numFmtId="0" xfId="0" applyAlignment="1" applyFont="1">
      <alignment horizontal="center" vertical="center"/>
    </xf>
    <xf borderId="0" fillId="0" fontId="43" numFmtId="0" xfId="0" applyAlignment="1" applyFont="1">
      <alignment horizontal="left"/>
    </xf>
    <xf borderId="54" fillId="0" fontId="28" numFmtId="0" xfId="0" applyAlignment="1" applyBorder="1" applyFont="1">
      <alignment shrinkToFit="0" vertical="center" wrapText="1"/>
    </xf>
    <xf borderId="0" fillId="0" fontId="28" numFmtId="166" xfId="0" applyAlignment="1" applyFont="1" applyNumberFormat="1">
      <alignment horizontal="center" vertical="center"/>
    </xf>
    <xf borderId="54" fillId="0" fontId="28" numFmtId="166" xfId="0" applyAlignment="1" applyBorder="1" applyFont="1" applyNumberFormat="1">
      <alignment shrinkToFit="0" vertical="center" wrapText="1"/>
    </xf>
    <xf borderId="54" fillId="0" fontId="17" numFmtId="166" xfId="0" applyAlignment="1" applyBorder="1" applyFont="1" applyNumberFormat="1">
      <alignment vertical="center"/>
    </xf>
    <xf borderId="0" fillId="0" fontId="28" numFmtId="166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54" fillId="0" fontId="28" numFmtId="166" xfId="0" applyAlignment="1" applyBorder="1" applyFont="1" applyNumberFormat="1">
      <alignment shrinkToFit="0" vertical="center" wrapText="0"/>
    </xf>
    <xf borderId="54" fillId="5" fontId="17" numFmtId="166" xfId="0" applyAlignment="1" applyBorder="1" applyFont="1" applyNumberFormat="1">
      <alignment vertical="center"/>
    </xf>
    <xf borderId="0" fillId="0" fontId="28" numFmtId="166" xfId="0" applyAlignment="1" applyFont="1" applyNumberFormat="1">
      <alignment horizontal="center" shrinkToFit="0" vertical="center" wrapText="1"/>
    </xf>
    <xf borderId="54" fillId="0" fontId="28" numFmtId="166" xfId="0" applyAlignment="1" applyBorder="1" applyFont="1" applyNumberFormat="1">
      <alignment vertical="center"/>
    </xf>
    <xf borderId="0" fillId="0" fontId="28" numFmtId="166" xfId="0" applyAlignment="1" applyFont="1" applyNumberFormat="1">
      <alignment readingOrder="0" vertical="bottom"/>
    </xf>
    <xf borderId="0" fillId="0" fontId="44" numFmtId="166" xfId="0" applyAlignment="1" applyFont="1" applyNumberFormat="1">
      <alignment horizontal="center"/>
    </xf>
    <xf borderId="0" fillId="2" fontId="45" numFmtId="166" xfId="0" applyAlignment="1" applyFont="1" applyNumberFormat="1">
      <alignment horizontal="center" vertical="center"/>
    </xf>
    <xf borderId="0" fillId="0" fontId="17" numFmtId="165" xfId="0" applyAlignment="1" applyFont="1" applyNumberFormat="1">
      <alignment horizontal="center" shrinkToFit="0" vertical="top" wrapText="1"/>
    </xf>
    <xf borderId="0" fillId="0" fontId="2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5" fontId="46" numFmtId="0" xfId="0" applyAlignment="1" applyFont="1">
      <alignment vertical="bottom"/>
    </xf>
    <xf borderId="0" fillId="5" fontId="28" numFmtId="0" xfId="0" applyAlignment="1" applyFont="1">
      <alignment horizontal="right"/>
    </xf>
    <xf borderId="0" fillId="5" fontId="17" numFmtId="0" xfId="0" applyAlignment="1" applyFont="1">
      <alignment vertical="bottom"/>
    </xf>
    <xf borderId="54" fillId="0" fontId="28" numFmtId="166" xfId="0" applyBorder="1" applyFont="1" applyNumberFormat="1"/>
    <xf borderId="0" fillId="0" fontId="28" numFmtId="166" xfId="0" applyAlignment="1" applyFont="1" applyNumberFormat="1">
      <alignment horizontal="center"/>
    </xf>
    <xf borderId="0" fillId="0" fontId="28" numFmtId="0" xfId="0" applyAlignment="1" applyFont="1">
      <alignment horizontal="center" vertical="bottom"/>
    </xf>
    <xf borderId="54" fillId="0" fontId="28" numFmtId="0" xfId="0" applyBorder="1" applyFont="1"/>
    <xf borderId="0" fillId="0" fontId="28" numFmtId="0" xfId="0" applyAlignment="1" applyFont="1">
      <alignment horizontal="center"/>
    </xf>
    <xf borderId="54" fillId="0" fontId="28" numFmtId="0" xfId="0" applyAlignment="1" applyBorder="1" applyFont="1">
      <alignment shrinkToFit="0" wrapText="1"/>
    </xf>
    <xf borderId="0" fillId="0" fontId="28" numFmtId="165" xfId="0" applyAlignment="1" applyFont="1" applyNumberFormat="1">
      <alignment horizontal="center" vertical="bottom"/>
    </xf>
    <xf borderId="54" fillId="0" fontId="28" numFmtId="0" xfId="0" applyAlignment="1" applyBorder="1" applyFont="1">
      <alignment shrinkToFit="0" wrapText="0"/>
    </xf>
    <xf borderId="54" fillId="0" fontId="17" numFmtId="0" xfId="0" applyBorder="1" applyFont="1"/>
    <xf borderId="54" fillId="0" fontId="28" numFmtId="166" xfId="0" applyAlignment="1" applyBorder="1" applyFont="1" applyNumberFormat="1">
      <alignment shrinkToFit="0" wrapText="1"/>
    </xf>
    <xf borderId="54" fillId="5" fontId="28" numFmtId="166" xfId="0" applyBorder="1" applyFont="1" applyNumberFormat="1"/>
    <xf borderId="54" fillId="0" fontId="28" numFmtId="166" xfId="0" applyAlignment="1" applyBorder="1" applyFont="1" applyNumberFormat="1">
      <alignment shrinkToFit="0" wrapText="0"/>
    </xf>
    <xf borderId="54" fillId="0" fontId="17" numFmtId="166" xfId="0" applyBorder="1" applyFont="1" applyNumberFormat="1"/>
    <xf borderId="0" fillId="5" fontId="28" numFmtId="0" xfId="0" applyAlignment="1" applyFont="1">
      <alignment horizontal="center" vertical="bottom"/>
    </xf>
    <xf borderId="0" fillId="5" fontId="28" numFmtId="166" xfId="0" applyAlignment="1" applyFont="1" applyNumberFormat="1">
      <alignment horizontal="center"/>
    </xf>
    <xf borderId="0" fillId="0" fontId="44" numFmtId="0" xfId="0" applyAlignment="1" applyFont="1">
      <alignment horizontal="right"/>
    </xf>
    <xf borderId="0" fillId="2" fontId="45" numFmtId="165" xfId="0" applyAlignment="1" applyFont="1" applyNumberFormat="1">
      <alignment horizontal="center" vertical="center"/>
    </xf>
    <xf borderId="0" fillId="5" fontId="17" numFmtId="0" xfId="0" applyAlignment="1" applyFont="1">
      <alignment vertical="bottom"/>
    </xf>
    <xf borderId="0" fillId="5" fontId="17" numFmtId="0" xfId="0" applyAlignment="1" applyFont="1">
      <alignment vertical="bottom"/>
    </xf>
    <xf borderId="0" fillId="5" fontId="17" numFmtId="0" xfId="0" applyAlignment="1" applyFont="1">
      <alignment horizontal="center" vertical="bottom"/>
    </xf>
    <xf borderId="0" fillId="0" fontId="17" numFmtId="0" xfId="0" applyAlignment="1" applyFont="1">
      <alignment readingOrder="0"/>
    </xf>
    <xf borderId="0" fillId="5" fontId="12" numFmtId="0" xfId="0" applyAlignment="1" applyFont="1">
      <alignment readingOrder="0" vertical="center"/>
    </xf>
    <xf borderId="0" fillId="5" fontId="43" numFmtId="0" xfId="0" applyAlignment="1" applyFont="1">
      <alignment horizontal="center" readingOrder="0" vertical="center"/>
    </xf>
    <xf borderId="54" fillId="0" fontId="28" numFmtId="0" xfId="0" applyAlignment="1" applyBorder="1" applyFont="1">
      <alignment vertical="bottom"/>
    </xf>
    <xf borderId="55" fillId="0" fontId="28" numFmtId="0" xfId="0" applyAlignment="1" applyBorder="1" applyFont="1">
      <alignment vertical="bottom"/>
    </xf>
    <xf borderId="55" fillId="0" fontId="17" numFmtId="0" xfId="0" applyAlignment="1" applyBorder="1" applyFont="1">
      <alignment horizontal="center" vertical="bottom"/>
    </xf>
    <xf borderId="54" fillId="0" fontId="2" numFmtId="0" xfId="0" applyBorder="1" applyFont="1"/>
    <xf borderId="0" fillId="0" fontId="47" numFmtId="0" xfId="0" applyAlignment="1" applyFont="1">
      <alignment horizontal="center" shrinkToFit="0" vertical="center" wrapText="1"/>
    </xf>
    <xf borderId="0" fillId="2" fontId="19" numFmtId="166" xfId="0" applyAlignment="1" applyFont="1" applyNumberFormat="1">
      <alignment horizontal="center" readingOrder="0" vertical="center"/>
    </xf>
    <xf borderId="0" fillId="5" fontId="48" numFmtId="0" xfId="0" applyAlignment="1" applyFont="1">
      <alignment horizontal="center" readingOrder="0" vertical="top"/>
    </xf>
    <xf borderId="0" fillId="5" fontId="49" numFmtId="0" xfId="0" applyAlignment="1" applyFont="1">
      <alignment readingOrder="0" shrinkToFit="0" vertical="bottom" wrapText="0"/>
    </xf>
    <xf borderId="56" fillId="0" fontId="8" numFmtId="0" xfId="0" applyBorder="1" applyFont="1"/>
    <xf borderId="0" fillId="0" fontId="50" numFmtId="0" xfId="0" applyAlignment="1" applyFont="1">
      <alignment horizontal="center"/>
    </xf>
    <xf borderId="0" fillId="5" fontId="48" numFmtId="0" xfId="0" applyAlignment="1" applyFont="1">
      <alignment horizontal="right" readingOrder="0"/>
    </xf>
    <xf borderId="54" fillId="5" fontId="28" numFmtId="0" xfId="0" applyAlignment="1" applyBorder="1" applyFont="1">
      <alignment readingOrder="0" vertical="bottom"/>
    </xf>
    <xf borderId="0" fillId="5" fontId="28" numFmtId="0" xfId="0" applyAlignment="1" applyFont="1">
      <alignment vertical="bottom"/>
    </xf>
    <xf borderId="0" fillId="5" fontId="28" numFmtId="0" xfId="0" applyAlignment="1" applyFont="1">
      <alignment vertical="bottom"/>
    </xf>
    <xf borderId="0" fillId="0" fontId="28" numFmtId="0" xfId="0" applyAlignment="1" applyFont="1">
      <alignment vertical="bottom"/>
    </xf>
    <xf borderId="0" fillId="0" fontId="28" numFmtId="0" xfId="0" applyAlignment="1" applyFont="1">
      <alignment readingOrder="0"/>
    </xf>
    <xf borderId="0" fillId="0" fontId="28" numFmtId="0" xfId="0" applyAlignment="1" applyFont="1">
      <alignment vertical="bottom"/>
    </xf>
    <xf borderId="56" fillId="0" fontId="28" numFmtId="0" xfId="0" applyAlignment="1" applyBorder="1" applyFont="1">
      <alignment shrinkToFit="0" vertical="bottom" wrapText="0"/>
    </xf>
    <xf borderId="56" fillId="0" fontId="28" numFmtId="0" xfId="0" applyAlignment="1" applyBorder="1" applyFont="1">
      <alignment vertical="bottom"/>
    </xf>
    <xf borderId="0" fillId="0" fontId="28" numFmtId="166" xfId="0" applyFont="1" applyNumberFormat="1"/>
    <xf borderId="0" fillId="5" fontId="17" numFmtId="166" xfId="0" applyAlignment="1" applyFont="1" applyNumberFormat="1">
      <alignment vertical="bottom"/>
    </xf>
    <xf borderId="56" fillId="0" fontId="28" numFmtId="0" xfId="0" applyAlignment="1" applyBorder="1" applyFont="1">
      <alignment shrinkToFit="0" vertical="center" wrapText="0"/>
    </xf>
    <xf borderId="0" fillId="0" fontId="28" numFmtId="0" xfId="0" applyAlignment="1" applyFont="1">
      <alignment vertical="center"/>
    </xf>
    <xf borderId="0" fillId="0" fontId="28" numFmtId="0" xfId="0" applyAlignment="1" applyFont="1">
      <alignment vertical="bottom"/>
    </xf>
    <xf borderId="0" fillId="0" fontId="28" numFmtId="165" xfId="0" applyFont="1" applyNumberFormat="1"/>
    <xf borderId="0" fillId="5" fontId="17" numFmtId="165" xfId="0" applyAlignment="1" applyFont="1" applyNumberFormat="1">
      <alignment vertical="bottom"/>
    </xf>
    <xf borderId="0" fillId="0" fontId="17" numFmtId="165" xfId="0" applyAlignment="1" applyFont="1" applyNumberFormat="1">
      <alignment vertical="bottom"/>
    </xf>
    <xf borderId="56" fillId="0" fontId="28" numFmtId="0" xfId="0" applyAlignment="1" applyBorder="1" applyFont="1">
      <alignment shrinkToFit="0" wrapText="0"/>
    </xf>
    <xf borderId="56" fillId="0" fontId="28" numFmtId="0" xfId="0" applyBorder="1" applyFont="1"/>
    <xf borderId="0" fillId="0" fontId="28" numFmtId="0" xfId="0" applyFont="1"/>
    <xf borderId="54" fillId="5" fontId="28" numFmtId="166" xfId="0" applyAlignment="1" applyBorder="1" applyFont="1" applyNumberFormat="1">
      <alignment readingOrder="0" vertical="bottom"/>
    </xf>
    <xf borderId="54" fillId="5" fontId="28" numFmtId="0" xfId="0" applyAlignment="1" applyBorder="1" applyFont="1">
      <alignment shrinkToFit="0" vertical="bottom" wrapText="1"/>
    </xf>
    <xf borderId="0" fillId="0" fontId="28" numFmtId="166" xfId="0" applyAlignment="1" applyFont="1" applyNumberFormat="1">
      <alignment readingOrder="0"/>
    </xf>
    <xf borderId="0" fillId="0" fontId="19" numFmtId="166" xfId="0" applyAlignment="1" applyFont="1" applyNumberFormat="1">
      <alignment horizontal="center" readingOrder="0" vertical="center"/>
    </xf>
    <xf borderId="55" fillId="0" fontId="28" numFmtId="0" xfId="0" applyAlignment="1" applyBorder="1" applyFont="1">
      <alignment shrinkToFit="0" vertical="bottom" wrapText="0"/>
    </xf>
    <xf borderId="57" fillId="0" fontId="8" numFmtId="0" xfId="0" applyBorder="1" applyFont="1"/>
    <xf borderId="0" fillId="0" fontId="2" numFmtId="0" xfId="0" applyAlignment="1" applyFont="1">
      <alignment readingOrder="0"/>
    </xf>
    <xf borderId="0" fillId="0" fontId="51" numFmtId="0" xfId="0" applyAlignment="1" applyFont="1">
      <alignment readingOrder="0" shrinkToFit="0" vertical="bottom" wrapText="1"/>
    </xf>
    <xf borderId="0" fillId="0" fontId="28" numFmtId="0" xfId="0" applyAlignment="1" applyFont="1">
      <alignment readingOrder="0" vertical="bottom"/>
    </xf>
    <xf borderId="0" fillId="0" fontId="17" numFmtId="165" xfId="0" applyFont="1" applyNumberFormat="1"/>
    <xf borderId="0" fillId="0" fontId="47" numFmtId="0" xfId="0" applyAlignment="1" applyFont="1">
      <alignment horizontal="center" vertical="bottom"/>
    </xf>
    <xf borderId="0" fillId="0" fontId="52" numFmtId="165" xfId="0" applyAlignment="1" applyFont="1" applyNumberFormat="1">
      <alignment horizontal="center" readingOrder="0" vertical="center"/>
    </xf>
    <xf borderId="0" fillId="2" fontId="52" numFmtId="165" xfId="0" applyAlignment="1" applyFont="1" applyNumberFormat="1">
      <alignment horizontal="center" readingOrder="0" vertical="center"/>
    </xf>
    <xf borderId="0" fillId="0" fontId="17" numFmtId="0" xfId="0" applyAlignment="1" applyFont="1">
      <alignment horizontal="center" vertical="top"/>
    </xf>
    <xf borderId="0" fillId="0" fontId="53" numFmtId="0" xfId="0" applyAlignment="1" applyFont="1">
      <alignment horizontal="center" vertical="bottom"/>
    </xf>
    <xf borderId="0" fillId="0" fontId="50" numFmtId="0" xfId="0" applyAlignment="1" applyFont="1">
      <alignment vertical="bottom"/>
    </xf>
    <xf borderId="0" fillId="0" fontId="53" numFmtId="0" xfId="0" applyAlignment="1" applyFont="1">
      <alignment horizontal="center"/>
    </xf>
    <xf borderId="0" fillId="5" fontId="54" numFmtId="0" xfId="0" applyAlignment="1" applyFont="1">
      <alignment horizontal="left" readingOrder="0"/>
    </xf>
    <xf borderId="54" fillId="0" fontId="28" numFmtId="0" xfId="0" applyAlignment="1" applyBorder="1" applyFont="1">
      <alignment readingOrder="0" shrinkToFit="0" vertical="bottom" wrapText="1"/>
    </xf>
    <xf borderId="54" fillId="0" fontId="48" numFmtId="0" xfId="0" applyAlignment="1" applyBorder="1" applyFont="1">
      <alignment shrinkToFit="0" vertical="bottom" wrapText="1"/>
    </xf>
    <xf borderId="54" fillId="5" fontId="48" numFmtId="0" xfId="0" applyAlignment="1" applyBorder="1" applyFont="1">
      <alignment horizontal="left" shrinkToFit="0" vertical="bottom" wrapText="1"/>
    </xf>
    <xf borderId="54" fillId="0" fontId="28" numFmtId="0" xfId="0" applyAlignment="1" applyBorder="1" applyFont="1">
      <alignment shrinkToFit="0" vertical="bottom" wrapText="1"/>
    </xf>
    <xf borderId="0" fillId="0" fontId="28" numFmtId="0" xfId="0" applyAlignment="1" applyFont="1">
      <alignment horizontal="center" shrinkToFit="0" vertical="bottom" wrapText="1"/>
    </xf>
    <xf borderId="58" fillId="0" fontId="28" numFmtId="0" xfId="0" applyAlignment="1" applyBorder="1" applyFont="1">
      <alignment horizontal="left" shrinkToFit="0" vertical="bottom" wrapText="1"/>
    </xf>
    <xf borderId="58" fillId="0" fontId="8" numFmtId="0" xfId="0" applyBorder="1" applyFont="1"/>
    <xf borderId="0" fillId="0" fontId="28" numFmtId="0" xfId="0" applyAlignment="1" applyFont="1">
      <alignment horizontal="center"/>
    </xf>
    <xf borderId="54" fillId="0" fontId="28" numFmtId="0" xfId="0" applyAlignment="1" applyBorder="1" applyFont="1">
      <alignment readingOrder="0"/>
    </xf>
    <xf borderId="0" fillId="0" fontId="28" numFmtId="0" xfId="0" applyAlignment="1" applyFont="1">
      <alignment horizontal="center" readingOrder="0"/>
    </xf>
    <xf borderId="54" fillId="0" fontId="51" numFmtId="0" xfId="0" applyAlignment="1" applyBorder="1" applyFont="1">
      <alignment readingOrder="0" shrinkToFit="0" wrapText="1"/>
    </xf>
    <xf borderId="54" fillId="0" fontId="28" numFmtId="0" xfId="0" applyAlignment="1" applyBorder="1" applyFont="1">
      <alignment horizontal="center" readingOrder="0"/>
    </xf>
    <xf borderId="0" fillId="0" fontId="17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/>
    </xf>
    <xf borderId="0" fillId="0" fontId="37" numFmtId="0" xfId="0" applyAlignment="1" applyFont="1">
      <alignment horizontal="center" vertical="center"/>
    </xf>
    <xf borderId="0" fillId="0" fontId="14" numFmtId="166" xfId="0" applyAlignment="1" applyFont="1" applyNumberFormat="1">
      <alignment horizontal="center" readingOrder="0" vertical="center"/>
    </xf>
    <xf borderId="0" fillId="0" fontId="38" numFmtId="0" xfId="0" applyAlignment="1" applyFont="1">
      <alignment shrinkToFit="0" vertical="bottom" wrapText="1"/>
    </xf>
    <xf borderId="0" fillId="0" fontId="40" numFmtId="0" xfId="0" applyAlignment="1" applyFont="1">
      <alignment horizontal="center" readingOrder="0" shrinkToFit="0" vertical="top" wrapText="1"/>
    </xf>
    <xf borderId="0" fillId="0" fontId="55" numFmtId="0" xfId="0" applyAlignment="1" applyFont="1">
      <alignment horizontal="center" readingOrder="0" shrinkToFit="0" vertical="bottom" wrapText="1"/>
    </xf>
    <xf borderId="0" fillId="6" fontId="56" numFmtId="0" xfId="0" applyAlignment="1" applyFont="1">
      <alignment horizontal="center" readingOrder="0" shrinkToFit="0" vertical="center" wrapText="1"/>
    </xf>
    <xf borderId="0" fillId="0" fontId="56" numFmtId="0" xfId="0" applyAlignment="1" applyFont="1">
      <alignment horizontal="center" readingOrder="0" shrinkToFit="0" vertical="bottom" wrapText="1"/>
    </xf>
    <xf borderId="0" fillId="0" fontId="56" numFmtId="0" xfId="0" applyAlignment="1" applyFont="1">
      <alignment horizontal="center" readingOrder="0" shrinkToFit="0" vertical="center" wrapText="1"/>
    </xf>
    <xf borderId="0" fillId="6" fontId="40" numFmtId="0" xfId="0" applyAlignment="1" applyFont="1">
      <alignment horizontal="center" readingOrder="0" shrinkToFit="0" vertical="bottom" wrapText="1"/>
    </xf>
    <xf borderId="0" fillId="6" fontId="56" numFmtId="0" xfId="0" applyAlignment="1" applyFont="1">
      <alignment horizontal="center" readingOrder="0" shrinkToFit="0" vertical="bottom" wrapText="1"/>
    </xf>
    <xf borderId="0" fillId="2" fontId="3" numFmtId="0" xfId="0" applyAlignment="1" applyFont="1">
      <alignment horizontal="right" readingOrder="0" shrinkToFit="0" vertical="bottom" wrapText="1"/>
    </xf>
    <xf borderId="0" fillId="0" fontId="28" numFmtId="166" xfId="0" applyAlignment="1" applyFont="1" applyNumberFormat="1">
      <alignment vertical="bottom"/>
    </xf>
    <xf borderId="54" fillId="0" fontId="28" numFmtId="0" xfId="0" applyAlignment="1" applyBorder="1" applyFont="1">
      <alignment shrinkToFit="0" vertical="bottom" wrapText="0"/>
    </xf>
    <xf borderId="59" fillId="0" fontId="8" numFmtId="0" xfId="0" applyBorder="1" applyFont="1"/>
    <xf borderId="0" fillId="5" fontId="57" numFmtId="0" xfId="0" applyAlignment="1" applyFont="1">
      <alignment readingOrder="0" vertical="bottom"/>
    </xf>
    <xf borderId="54" fillId="0" fontId="28" numFmtId="0" xfId="0" applyAlignment="1" applyBorder="1" applyFont="1">
      <alignment shrinkToFit="0" vertical="bottom" wrapText="1"/>
    </xf>
    <xf borderId="0" fillId="5" fontId="17" numFmtId="0" xfId="0" applyAlignment="1" applyFont="1">
      <alignment horizontal="center" vertical="bottom"/>
    </xf>
    <xf borderId="54" fillId="0" fontId="28" numFmtId="0" xfId="0" applyAlignment="1" applyBorder="1" applyFont="1">
      <alignment vertical="bottom"/>
    </xf>
    <xf borderId="54" fillId="0" fontId="28" numFmtId="166" xfId="0" applyAlignment="1" applyBorder="1" applyFont="1" applyNumberFormat="1">
      <alignment shrinkToFit="0" vertical="bottom" wrapText="1"/>
    </xf>
    <xf borderId="0" fillId="5" fontId="17" numFmtId="166" xfId="0" applyAlignment="1" applyFont="1" applyNumberFormat="1">
      <alignment horizontal="center" vertical="bottom"/>
    </xf>
    <xf borderId="54" fillId="5" fontId="58" numFmtId="166" xfId="0" applyAlignment="1" applyBorder="1" applyFont="1" applyNumberFormat="1">
      <alignment horizontal="left" readingOrder="0"/>
    </xf>
    <xf borderId="0" fillId="5" fontId="28" numFmtId="166" xfId="0" applyAlignment="1" applyFont="1" applyNumberFormat="1">
      <alignment horizontal="center" vertical="bottom"/>
    </xf>
    <xf borderId="0" fillId="0" fontId="40" numFmtId="0" xfId="0" applyAlignment="1" applyFont="1">
      <alignment horizontal="center" readingOrder="0" shrinkToFit="0" vertical="center" wrapText="1"/>
    </xf>
    <xf borderId="0" fillId="12" fontId="59" numFmtId="0" xfId="0" applyAlignment="1" applyFill="1" applyFont="1">
      <alignment horizontal="left" readingOrder="0" shrinkToFit="0" vertical="center" wrapText="1"/>
    </xf>
    <xf borderId="0" fillId="12" fontId="60" numFmtId="0" xfId="0" applyAlignment="1" applyFont="1">
      <alignment horizontal="left" readingOrder="0" shrinkToFit="0" vertical="center" wrapText="1"/>
    </xf>
    <xf borderId="0" fillId="4" fontId="40" numFmtId="0" xfId="0" applyAlignment="1" applyFont="1">
      <alignment horizontal="center" readingOrder="0" shrinkToFit="0" vertical="center" wrapText="1"/>
    </xf>
    <xf borderId="0" fillId="4" fontId="40" numFmtId="0" xfId="0" applyAlignment="1" applyFont="1">
      <alignment horizontal="left" readingOrder="0" shrinkToFit="0" vertical="center" wrapText="1"/>
    </xf>
    <xf borderId="0" fillId="5" fontId="57" numFmtId="0" xfId="0" applyAlignment="1" applyFont="1">
      <alignment vertical="bottom"/>
    </xf>
    <xf borderId="54" fillId="5" fontId="58" numFmtId="0" xfId="0" applyAlignment="1" applyBorder="1" applyFont="1">
      <alignment horizontal="left" readingOrder="0" shrinkToFit="0" wrapText="1"/>
    </xf>
    <xf borderId="0" fillId="6" fontId="9" numFmtId="0" xfId="0" applyAlignment="1" applyFont="1">
      <alignment horizontal="center" readingOrder="0" shrinkToFit="0" textRotation="0" vertical="center" wrapText="1"/>
    </xf>
    <xf borderId="0" fillId="0" fontId="15" numFmtId="0" xfId="0" applyAlignment="1" applyFont="1">
      <alignment horizontal="left" readingOrder="0" vertical="center"/>
    </xf>
    <xf borderId="0" fillId="9" fontId="15" numFmtId="0" xfId="0" applyAlignment="1" applyFont="1">
      <alignment horizontal="center" readingOrder="0" vertical="center"/>
    </xf>
    <xf borderId="0" fillId="5" fontId="15" numFmtId="0" xfId="0" applyAlignment="1" applyFont="1">
      <alignment horizontal="left" readingOrder="0" vertical="center"/>
    </xf>
    <xf borderId="0" fillId="7" fontId="61" numFmtId="0" xfId="0" applyAlignment="1" applyFont="1">
      <alignment horizontal="center" readingOrder="0" shrinkToFit="0" vertical="bottom" wrapText="1"/>
    </xf>
    <xf borderId="0" fillId="0" fontId="61" numFmtId="0" xfId="0" applyAlignment="1" applyFont="1">
      <alignment readingOrder="0"/>
    </xf>
    <xf borderId="0" fillId="0" fontId="62" numFmtId="0" xfId="0" applyAlignment="1" applyFont="1">
      <alignment horizontal="left" readingOrder="0" shrinkToFit="0" vertical="center" wrapText="1"/>
    </xf>
    <xf borderId="0" fillId="7" fontId="61" numFmtId="0" xfId="0" applyAlignment="1" applyFont="1">
      <alignment horizontal="center" readingOrder="0" shrinkToFit="0" vertical="top" wrapText="1"/>
    </xf>
    <xf borderId="0" fillId="0" fontId="9" numFmtId="0" xfId="0" applyAlignment="1" applyFont="1">
      <alignment horizontal="left" readingOrder="0" shrinkToFit="0" vertical="center" wrapText="1"/>
    </xf>
    <xf borderId="0" fillId="7" fontId="61" numFmtId="0" xfId="0" applyAlignment="1" applyFont="1">
      <alignment horizontal="center" readingOrder="0" shrinkToFit="0" vertical="center" wrapText="1"/>
    </xf>
    <xf borderId="0" fillId="0" fontId="61" numFmtId="0" xfId="0" applyAlignment="1" applyFont="1">
      <alignment horizontal="center" readingOrder="0" shrinkToFit="0" vertical="center" wrapText="1"/>
    </xf>
    <xf borderId="0" fillId="0" fontId="2" numFmtId="0" xfId="0" applyFont="1"/>
    <xf borderId="0" fillId="0" fontId="62" numFmtId="0" xfId="0" applyAlignment="1" applyFont="1">
      <alignment horizontal="left" readingOrder="0" shrinkToFit="0" vertical="center" wrapText="1"/>
    </xf>
    <xf borderId="0" fillId="7" fontId="62" numFmtId="0" xfId="0" applyAlignment="1" applyFont="1">
      <alignment horizontal="left" readingOrder="0" shrinkToFit="0" vertical="center" wrapText="1"/>
    </xf>
    <xf borderId="0" fillId="2" fontId="26" numFmtId="0" xfId="0" applyAlignment="1" applyFont="1">
      <alignment horizontal="center" readingOrder="0" shrinkToFit="0" vertical="center" wrapText="1"/>
    </xf>
    <xf borderId="0" fillId="2" fontId="27" numFmtId="0" xfId="0" applyAlignment="1" applyFont="1">
      <alignment horizontal="center" readingOrder="0" shrinkToFit="0" vertical="center" wrapText="1"/>
    </xf>
    <xf borderId="0" fillId="5" fontId="46" numFmtId="0" xfId="0" applyAlignment="1" applyFont="1">
      <alignment readingOrder="0" vertical="bottom"/>
    </xf>
    <xf borderId="0" fillId="5" fontId="28" numFmtId="0" xfId="0" applyAlignment="1" applyFont="1">
      <alignment horizontal="right"/>
    </xf>
    <xf borderId="0" fillId="0" fontId="17" numFmtId="165" xfId="0" applyAlignment="1" applyFont="1" applyNumberFormat="1">
      <alignment horizontal="center" vertical="bottom"/>
    </xf>
    <xf borderId="0" fillId="0" fontId="63" numFmtId="0" xfId="0" applyAlignment="1" applyFont="1">
      <alignment horizontal="center" shrinkToFit="0" vertical="bottom" wrapText="1"/>
    </xf>
    <xf borderId="0" fillId="2" fontId="64" numFmtId="166" xfId="0" applyAlignment="1" applyFont="1" applyNumberFormat="1">
      <alignment horizontal="center" readingOrder="0" vertical="center"/>
    </xf>
    <xf borderId="0" fillId="5" fontId="17" numFmtId="0" xfId="0" applyAlignment="1" applyFont="1">
      <alignment horizontal="center" vertical="top"/>
    </xf>
    <xf borderId="0" fillId="5" fontId="46" numFmtId="0" xfId="0" applyAlignment="1" applyFont="1">
      <alignment vertical="bottom"/>
    </xf>
    <xf borderId="0" fillId="0" fontId="63" numFmtId="0" xfId="0" applyAlignment="1" applyFont="1">
      <alignment horizontal="center" readingOrder="0" shrinkToFit="0" vertical="bottom" wrapText="1"/>
    </xf>
    <xf borderId="0" fillId="0" fontId="44" numFmtId="0" xfId="0" applyAlignment="1" applyFont="1">
      <alignment horizontal="right"/>
    </xf>
    <xf borderId="0" fillId="0" fontId="46" numFmtId="0" xfId="0" applyAlignment="1" applyFont="1">
      <alignment shrinkToFit="0" vertical="bottom" wrapText="1"/>
    </xf>
    <xf borderId="0" fillId="0" fontId="17" numFmtId="0" xfId="0" applyAlignment="1" applyFont="1">
      <alignment horizontal="center" vertical="bottom"/>
    </xf>
    <xf borderId="54" fillId="0" fontId="17" numFmtId="0" xfId="0" applyAlignment="1" applyBorder="1" applyFont="1">
      <alignment readingOrder="0" vertical="bottom"/>
    </xf>
    <xf borderId="0" fillId="0" fontId="45" numFmtId="166" xfId="0" applyAlignment="1" applyFont="1" applyNumberFormat="1">
      <alignment horizontal="center" readingOrder="0" vertical="center"/>
    </xf>
    <xf borderId="0" fillId="2" fontId="45" numFmtId="166" xfId="0" applyAlignment="1" applyFont="1" applyNumberFormat="1">
      <alignment horizontal="center" readingOrder="0" vertical="center"/>
    </xf>
    <xf borderId="0" fillId="5" fontId="49" numFmtId="0" xfId="0" applyAlignment="1" applyFont="1">
      <alignment readingOrder="0" vertical="bottom"/>
    </xf>
    <xf borderId="0" fillId="0" fontId="17" numFmtId="0" xfId="0" applyFont="1"/>
    <xf borderId="0" fillId="5" fontId="28" numFmtId="0" xfId="0" applyAlignment="1" applyFont="1">
      <alignment horizontal="right" readingOrder="0" vertical="center"/>
    </xf>
    <xf borderId="0" fillId="0" fontId="47" numFmtId="0" xfId="0" applyAlignment="1" applyFont="1">
      <alignment horizontal="center" readingOrder="0" shrinkToFit="0" vertical="bottom" wrapText="1"/>
    </xf>
    <xf borderId="0" fillId="2" fontId="19" numFmtId="166" xfId="0" applyAlignment="1" applyFont="1" applyNumberFormat="1">
      <alignment horizontal="center" vertical="center"/>
    </xf>
    <xf borderId="0" fillId="5" fontId="17" numFmtId="0" xfId="0" applyAlignment="1" applyFont="1">
      <alignment horizontal="center" vertical="top"/>
    </xf>
    <xf borderId="54" fillId="5" fontId="28" numFmtId="0" xfId="0" applyAlignment="1" applyBorder="1" applyFont="1">
      <alignment vertical="bottom"/>
    </xf>
    <xf borderId="0" fillId="0" fontId="17" numFmtId="0" xfId="0" applyAlignment="1" applyFont="1">
      <alignment horizontal="left" vertical="bottom"/>
    </xf>
    <xf borderId="0" fillId="0" fontId="63" numFmtId="0" xfId="0" applyAlignment="1" applyFont="1">
      <alignment horizontal="center" shrinkToFit="0" vertical="bottom" wrapText="1"/>
    </xf>
    <xf borderId="0" fillId="2" fontId="64" numFmtId="166" xfId="0" applyAlignment="1" applyFont="1" applyNumberFormat="1">
      <alignment horizontal="center" vertical="center"/>
    </xf>
    <xf borderId="0" fillId="0" fontId="65" numFmtId="0" xfId="0" applyAlignment="1" applyFont="1">
      <alignment horizontal="left" vertical="center"/>
    </xf>
    <xf borderId="0" fillId="0" fontId="17" numFmtId="0" xfId="0" applyAlignment="1" applyFont="1">
      <alignment horizontal="left" readingOrder="0" vertical="bottom"/>
    </xf>
    <xf borderId="0" fillId="0" fontId="17" numFmtId="166" xfId="0" applyAlignment="1" applyFont="1" applyNumberFormat="1">
      <alignment readingOrder="0"/>
    </xf>
    <xf borderId="0" fillId="0" fontId="17" numFmtId="0" xfId="0" applyFont="1"/>
    <xf borderId="0" fillId="0" fontId="17" numFmtId="166" xfId="0" applyFont="1" applyNumberFormat="1"/>
    <xf borderId="0" fillId="0" fontId="44" numFmtId="0" xfId="0" applyAlignment="1" applyFont="1">
      <alignment horizontal="center" shrinkToFit="0" wrapText="1"/>
    </xf>
    <xf borderId="0" fillId="0" fontId="17" numFmtId="0" xfId="0" applyAlignment="1" applyFont="1">
      <alignment horizontal="center" readingOrder="0" shrinkToFit="0" vertical="top" wrapText="1"/>
    </xf>
    <xf borderId="0" fillId="5" fontId="9" numFmtId="0" xfId="0" applyAlignment="1" applyFont="1">
      <alignment horizontal="right" readingOrder="0" vertical="bottom"/>
    </xf>
    <xf borderId="0" fillId="0" fontId="17" numFmtId="0" xfId="0" applyAlignment="1" applyFont="1">
      <alignment horizontal="left" vertical="bottom"/>
    </xf>
    <xf borderId="0" fillId="0" fontId="44" numFmtId="0" xfId="0" applyAlignment="1" applyFont="1">
      <alignment horizontal="center" readingOrder="0" shrinkToFit="0" wrapText="1"/>
    </xf>
    <xf borderId="0" fillId="13" fontId="17" numFmtId="0" xfId="0" applyFill="1" applyFont="1"/>
    <xf borderId="0" fillId="13" fontId="66" numFmtId="0" xfId="0" applyAlignment="1" applyFont="1">
      <alignment horizontal="center" textRotation="255" vertical="center"/>
    </xf>
    <xf borderId="0" fillId="13" fontId="17" numFmtId="0" xfId="0" applyAlignment="1" applyFont="1">
      <alignment vertical="bottom"/>
    </xf>
    <xf borderId="0" fillId="13" fontId="17" numFmtId="0" xfId="0" applyAlignment="1" applyFont="1">
      <alignment horizontal="right" vertical="bottom"/>
    </xf>
    <xf borderId="0" fillId="13" fontId="17" numFmtId="10" xfId="0" applyAlignment="1" applyFont="1" applyNumberFormat="1">
      <alignment vertical="bottom"/>
    </xf>
    <xf borderId="0" fillId="13" fontId="17" numFmtId="166" xfId="0" applyAlignment="1" applyFont="1" applyNumberFormat="1">
      <alignment horizontal="right" vertical="bottom"/>
    </xf>
    <xf borderId="0" fillId="13" fontId="17" numFmtId="166" xfId="0" applyAlignment="1" applyFont="1" applyNumberFormat="1">
      <alignment vertical="bottom"/>
    </xf>
    <xf borderId="0" fillId="13" fontId="17" numFmtId="9" xfId="0" applyAlignment="1" applyFont="1" applyNumberFormat="1">
      <alignment vertical="bottom"/>
    </xf>
    <xf borderId="60" fillId="3" fontId="67" numFmtId="0" xfId="0" applyAlignment="1" applyBorder="1" applyFont="1">
      <alignment horizontal="right" vertical="bottom"/>
    </xf>
    <xf borderId="60" fillId="3" fontId="67" numFmtId="166" xfId="0" applyAlignment="1" applyBorder="1" applyFont="1" applyNumberFormat="1">
      <alignment horizontal="right" vertical="bottom"/>
    </xf>
    <xf borderId="0" fillId="4" fontId="17" numFmtId="0" xfId="0" applyAlignment="1" applyFont="1">
      <alignment horizontal="center"/>
    </xf>
    <xf borderId="56" fillId="13" fontId="17" numFmtId="0" xfId="0" applyAlignment="1" applyBorder="1" applyFont="1">
      <alignment vertical="bottom"/>
    </xf>
    <xf borderId="0" fillId="13" fontId="17" numFmtId="0" xfId="0" applyAlignment="1" applyFont="1">
      <alignment shrinkToFit="0" vertical="bottom" wrapText="0"/>
    </xf>
    <xf borderId="0" fillId="4" fontId="17" numFmtId="166" xfId="0" applyAlignment="1" applyFont="1" applyNumberFormat="1">
      <alignment horizontal="center"/>
    </xf>
    <xf borderId="0" fillId="13" fontId="17" numFmtId="0" xfId="0" applyAlignment="1" applyFont="1">
      <alignment horizontal="center"/>
    </xf>
    <xf borderId="0" fillId="0" fontId="17" numFmtId="0" xfId="0" applyAlignment="1" applyFont="1">
      <alignment horizontal="center"/>
    </xf>
    <xf borderId="0" fillId="5" fontId="17" numFmtId="0" xfId="0" applyFont="1"/>
    <xf borderId="54" fillId="0" fontId="28" numFmtId="0" xfId="0" applyAlignment="1" applyBorder="1" applyFont="1">
      <alignment readingOrder="0" shrinkToFit="0" vertical="bottom" wrapText="0"/>
    </xf>
    <xf borderId="54" fillId="0" fontId="17" numFmtId="0" xfId="0" applyAlignment="1" applyBorder="1" applyFont="1">
      <alignment vertical="bottom"/>
    </xf>
    <xf borderId="54" fillId="0" fontId="17" numFmtId="0" xfId="0" applyAlignment="1" applyBorder="1" applyFont="1">
      <alignment vertical="bottom"/>
    </xf>
    <xf borderId="0" fillId="10" fontId="2" numFmtId="0" xfId="0" applyFont="1"/>
    <xf borderId="0" fillId="10" fontId="6" numFmtId="0" xfId="0" applyAlignment="1" applyFont="1">
      <alignment horizontal="center" readingOrder="0" shrinkToFit="0" vertical="center" wrapText="1"/>
    </xf>
    <xf borderId="61" fillId="4" fontId="51" numFmtId="0" xfId="0" applyAlignment="1" applyBorder="1" applyFont="1">
      <alignment horizontal="left" shrinkToFit="0" textRotation="0" vertical="center" wrapText="1"/>
    </xf>
    <xf borderId="61" fillId="0" fontId="8" numFmtId="0" xfId="0" applyBorder="1" applyFont="1"/>
    <xf borderId="61" fillId="4" fontId="17" numFmtId="0" xfId="0" applyAlignment="1" applyBorder="1" applyFont="1">
      <alignment horizontal="left" vertical="center"/>
    </xf>
    <xf borderId="62" fillId="4" fontId="17" numFmtId="0" xfId="0" applyAlignment="1" applyBorder="1" applyFont="1">
      <alignment horizontal="left" vertical="center"/>
    </xf>
    <xf borderId="48" fillId="6" fontId="17" numFmtId="0" xfId="0" applyBorder="1" applyFont="1"/>
    <xf borderId="0" fillId="6" fontId="68" numFmtId="0" xfId="0" applyAlignment="1" applyFont="1">
      <alignment horizontal="center" vertical="bottom"/>
    </xf>
    <xf borderId="50" fillId="6" fontId="17" numFmtId="0" xfId="0" applyAlignment="1" applyBorder="1" applyFont="1">
      <alignment vertical="bottom"/>
    </xf>
    <xf borderId="48" fillId="6" fontId="17" numFmtId="0" xfId="0" applyBorder="1" applyFont="1"/>
    <xf borderId="0" fillId="6" fontId="69" numFmtId="0" xfId="0" applyAlignment="1" applyFont="1">
      <alignment horizontal="center" shrinkToFit="0" textRotation="0" vertical="center" wrapText="1"/>
    </xf>
    <xf borderId="50" fillId="6" fontId="17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1.png"/><Relationship Id="rId5" Type="http://schemas.openxmlformats.org/officeDocument/2006/relationships/image" Target="../media/image3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6.png"/><Relationship Id="rId3" Type="http://schemas.openxmlformats.org/officeDocument/2006/relationships/image" Target="../media/image1.png"/><Relationship Id="rId4" Type="http://schemas.openxmlformats.org/officeDocument/2006/relationships/image" Target="../media/image2.png"/><Relationship Id="rId5" Type="http://schemas.openxmlformats.org/officeDocument/2006/relationships/image" Target="../media/image4.png"/><Relationship Id="rId6" Type="http://schemas.openxmlformats.org/officeDocument/2006/relationships/image" Target="../media/image7.png"/><Relationship Id="rId7" Type="http://schemas.openxmlformats.org/officeDocument/2006/relationships/image" Target="../media/image3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1.png"/><Relationship Id="rId11" Type="http://schemas.openxmlformats.org/officeDocument/2006/relationships/image" Target="../media/image15.png"/><Relationship Id="rId10" Type="http://schemas.openxmlformats.org/officeDocument/2006/relationships/image" Target="../media/image13.png"/><Relationship Id="rId9" Type="http://schemas.openxmlformats.org/officeDocument/2006/relationships/image" Target="../media/image34.png"/><Relationship Id="rId5" Type="http://schemas.openxmlformats.org/officeDocument/2006/relationships/image" Target="../media/image3.png"/><Relationship Id="rId6" Type="http://schemas.openxmlformats.org/officeDocument/2006/relationships/image" Target="../media/image23.png"/><Relationship Id="rId7" Type="http://schemas.openxmlformats.org/officeDocument/2006/relationships/image" Target="../media/image9.png"/><Relationship Id="rId8" Type="http://schemas.openxmlformats.org/officeDocument/2006/relationships/image" Target="../media/image18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1.png"/><Relationship Id="rId3" Type="http://schemas.openxmlformats.org/officeDocument/2006/relationships/image" Target="../media/image2.png"/><Relationship Id="rId4" Type="http://schemas.openxmlformats.org/officeDocument/2006/relationships/image" Target="../media/image4.png"/><Relationship Id="rId5" Type="http://schemas.openxmlformats.org/officeDocument/2006/relationships/image" Target="../media/image7.png"/><Relationship Id="rId6" Type="http://schemas.openxmlformats.org/officeDocument/2006/relationships/image" Target="../media/image3.png"/><Relationship Id="rId7" Type="http://schemas.openxmlformats.org/officeDocument/2006/relationships/image" Target="../media/image8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Relationship Id="rId3" Type="http://schemas.openxmlformats.org/officeDocument/2006/relationships/image" Target="../media/image1.png"/><Relationship Id="rId4" Type="http://schemas.openxmlformats.org/officeDocument/2006/relationships/image" Target="../media/image6.png"/><Relationship Id="rId5" Type="http://schemas.openxmlformats.org/officeDocument/2006/relationships/image" Target="../media/image7.png"/><Relationship Id="rId6" Type="http://schemas.openxmlformats.org/officeDocument/2006/relationships/image" Target="../media/image3.png"/><Relationship Id="rId7" Type="http://schemas.openxmlformats.org/officeDocument/2006/relationships/image" Target="../media/image8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1.png"/><Relationship Id="rId5" Type="http://schemas.openxmlformats.org/officeDocument/2006/relationships/image" Target="../media/image3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1.png"/><Relationship Id="rId5" Type="http://schemas.openxmlformats.org/officeDocument/2006/relationships/image" Target="../media/image7.png"/><Relationship Id="rId6" Type="http://schemas.openxmlformats.org/officeDocument/2006/relationships/image" Target="../media/image3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1.png"/><Relationship Id="rId5" Type="http://schemas.openxmlformats.org/officeDocument/2006/relationships/image" Target="../media/image3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1.png"/><Relationship Id="rId9" Type="http://schemas.openxmlformats.org/officeDocument/2006/relationships/image" Target="../media/image27.png"/><Relationship Id="rId5" Type="http://schemas.openxmlformats.org/officeDocument/2006/relationships/image" Target="../media/image3.png"/><Relationship Id="rId6" Type="http://schemas.openxmlformats.org/officeDocument/2006/relationships/image" Target="../media/image34.png"/><Relationship Id="rId7" Type="http://schemas.openxmlformats.org/officeDocument/2006/relationships/image" Target="../media/image32.png"/><Relationship Id="rId8" Type="http://schemas.openxmlformats.org/officeDocument/2006/relationships/image" Target="../media/image1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1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4.png"/><Relationship Id="rId3" Type="http://schemas.openxmlformats.org/officeDocument/2006/relationships/image" Target="../media/image2.png"/><Relationship Id="rId4" Type="http://schemas.openxmlformats.org/officeDocument/2006/relationships/image" Target="../media/image1.png"/><Relationship Id="rId5" Type="http://schemas.openxmlformats.org/officeDocument/2006/relationships/image" Target="../media/image3.png"/><Relationship Id="rId6" Type="http://schemas.openxmlformats.org/officeDocument/2006/relationships/image" Target="../media/image34.png"/><Relationship Id="rId7" Type="http://schemas.openxmlformats.org/officeDocument/2006/relationships/image" Target="../media/image32.png"/><Relationship Id="rId8" Type="http://schemas.openxmlformats.org/officeDocument/2006/relationships/image" Target="../media/image1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Relationship Id="rId3" Type="http://schemas.openxmlformats.org/officeDocument/2006/relationships/image" Target="../media/image1.png"/><Relationship Id="rId4" Type="http://schemas.openxmlformats.org/officeDocument/2006/relationships/image" Target="../media/image6.png"/><Relationship Id="rId5" Type="http://schemas.openxmlformats.org/officeDocument/2006/relationships/image" Target="../media/image7.png"/><Relationship Id="rId6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Relationship Id="rId3" Type="http://schemas.openxmlformats.org/officeDocument/2006/relationships/image" Target="../media/image1.png"/><Relationship Id="rId4" Type="http://schemas.openxmlformats.org/officeDocument/2006/relationships/image" Target="../media/image6.png"/><Relationship Id="rId5" Type="http://schemas.openxmlformats.org/officeDocument/2006/relationships/image" Target="../media/image7.png"/><Relationship Id="rId6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2.png"/><Relationship Id="rId3" Type="http://schemas.openxmlformats.org/officeDocument/2006/relationships/image" Target="../media/image1.png"/><Relationship Id="rId4" Type="http://schemas.openxmlformats.org/officeDocument/2006/relationships/image" Target="../media/image6.png"/><Relationship Id="rId5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6.png"/><Relationship Id="rId3" Type="http://schemas.openxmlformats.org/officeDocument/2006/relationships/image" Target="../media/image1.png"/><Relationship Id="rId4" Type="http://schemas.openxmlformats.org/officeDocument/2006/relationships/image" Target="../media/image2.png"/><Relationship Id="rId5" Type="http://schemas.openxmlformats.org/officeDocument/2006/relationships/image" Target="../media/image4.png"/><Relationship Id="rId6" Type="http://schemas.openxmlformats.org/officeDocument/2006/relationships/image" Target="../media/image7.png"/><Relationship Id="rId7" Type="http://schemas.openxmlformats.org/officeDocument/2006/relationships/image" Target="../media/image3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6.png"/><Relationship Id="rId3" Type="http://schemas.openxmlformats.org/officeDocument/2006/relationships/image" Target="../media/image1.png"/><Relationship Id="rId4" Type="http://schemas.openxmlformats.org/officeDocument/2006/relationships/image" Target="../media/image2.png"/><Relationship Id="rId5" Type="http://schemas.openxmlformats.org/officeDocument/2006/relationships/image" Target="../media/image4.png"/><Relationship Id="rId6" Type="http://schemas.openxmlformats.org/officeDocument/2006/relationships/image" Target="../media/image7.png"/><Relationship Id="rId7" Type="http://schemas.openxmlformats.org/officeDocument/2006/relationships/image" Target="../media/image3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6.png"/><Relationship Id="rId3" Type="http://schemas.openxmlformats.org/officeDocument/2006/relationships/image" Target="../media/image1.png"/><Relationship Id="rId4" Type="http://schemas.openxmlformats.org/officeDocument/2006/relationships/image" Target="../media/image2.png"/><Relationship Id="rId5" Type="http://schemas.openxmlformats.org/officeDocument/2006/relationships/image" Target="../media/image4.png"/><Relationship Id="rId6" Type="http://schemas.openxmlformats.org/officeDocument/2006/relationships/image" Target="../media/image7.png"/><Relationship Id="rId7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257175</xdr:colOff>
      <xdr:row>0</xdr:row>
      <xdr:rowOff>0</xdr:rowOff>
    </xdr:from>
    <xdr:ext cx="1914525" cy="962025"/>
    <xdr:pic>
      <xdr:nvPicPr>
        <xdr:cNvPr id="0" name="image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457200</xdr:colOff>
      <xdr:row>51</xdr:row>
      <xdr:rowOff>104775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51</xdr:row>
      <xdr:rowOff>123825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51</xdr:row>
      <xdr:rowOff>123825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50</xdr:row>
      <xdr:rowOff>142875</xdr:rowOff>
    </xdr:from>
    <xdr:ext cx="1152525" cy="447675"/>
    <xdr:pic>
      <xdr:nvPicPr>
        <xdr:cNvPr id="0" name="image3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371475</xdr:colOff>
      <xdr:row>7</xdr:row>
      <xdr:rowOff>85725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180975</xdr:colOff>
      <xdr:row>0</xdr:row>
      <xdr:rowOff>0</xdr:rowOff>
    </xdr:from>
    <xdr:ext cx="1971675" cy="990600"/>
    <xdr:pic>
      <xdr:nvPicPr>
        <xdr:cNvPr id="0" name="image6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133350</xdr:colOff>
      <xdr:row>56</xdr:row>
      <xdr:rowOff>47625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56</xdr:row>
      <xdr:rowOff>47625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56</xdr:row>
      <xdr:rowOff>38100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581025</xdr:colOff>
      <xdr:row>19</xdr:row>
      <xdr:rowOff>38100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</xdr:row>
      <xdr:rowOff>85725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19</xdr:row>
      <xdr:rowOff>95250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</xdr:row>
      <xdr:rowOff>9525</xdr:rowOff>
    </xdr:from>
    <xdr:ext cx="1581150" cy="495300"/>
    <xdr:pic>
      <xdr:nvPicPr>
        <xdr:cNvPr id="0" name="image3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552450</xdr:colOff>
      <xdr:row>34</xdr:row>
      <xdr:rowOff>123825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34</xdr:row>
      <xdr:rowOff>47625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257175</xdr:colOff>
      <xdr:row>0</xdr:row>
      <xdr:rowOff>0</xdr:rowOff>
    </xdr:from>
    <xdr:ext cx="1914525" cy="962025"/>
    <xdr:pic>
      <xdr:nvPicPr>
        <xdr:cNvPr id="0" name="image1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504825</xdr:colOff>
      <xdr:row>30</xdr:row>
      <xdr:rowOff>114300</xdr:rowOff>
    </xdr:from>
    <xdr:ext cx="228600" cy="228600"/>
    <xdr:pic>
      <xdr:nvPicPr>
        <xdr:cNvPr id="0" name="image10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30</xdr:row>
      <xdr:rowOff>123825</xdr:rowOff>
    </xdr:from>
    <xdr:ext cx="200025" cy="200025"/>
    <xdr:pic>
      <xdr:nvPicPr>
        <xdr:cNvPr id="0" name="image12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30</xdr:row>
      <xdr:rowOff>123825</xdr:rowOff>
    </xdr:from>
    <xdr:ext cx="200025" cy="200025"/>
    <xdr:pic>
      <xdr:nvPicPr>
        <xdr:cNvPr id="0" name="image14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29</xdr:row>
      <xdr:rowOff>142875</xdr:rowOff>
    </xdr:from>
    <xdr:ext cx="1152525" cy="447675"/>
    <xdr:pic>
      <xdr:nvPicPr>
        <xdr:cNvPr id="0" name="image20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47625</xdr:colOff>
      <xdr:row>10</xdr:row>
      <xdr:rowOff>9525</xdr:rowOff>
    </xdr:from>
    <xdr:ext cx="1209675" cy="1200150"/>
    <xdr:pic>
      <xdr:nvPicPr>
        <xdr:cNvPr id="0" name="image23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438150</xdr:colOff>
      <xdr:row>9</xdr:row>
      <xdr:rowOff>304800</xdr:rowOff>
    </xdr:from>
    <xdr:ext cx="1381125" cy="1381125"/>
    <xdr:pic>
      <xdr:nvPicPr>
        <xdr:cNvPr id="0" name="image9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16</xdr:row>
      <xdr:rowOff>352425</xdr:rowOff>
    </xdr:from>
    <xdr:ext cx="1152525" cy="1133475"/>
    <xdr:pic>
      <xdr:nvPicPr>
        <xdr:cNvPr id="0" name="image18.png" title="Imagen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66675</xdr:colOff>
      <xdr:row>17</xdr:row>
      <xdr:rowOff>238125</xdr:rowOff>
    </xdr:from>
    <xdr:ext cx="2124075" cy="600075"/>
    <xdr:pic>
      <xdr:nvPicPr>
        <xdr:cNvPr id="0" name="image35.png" title="Imagen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104775</xdr:colOff>
      <xdr:row>23</xdr:row>
      <xdr:rowOff>295275</xdr:rowOff>
    </xdr:from>
    <xdr:ext cx="1276350" cy="1200150"/>
    <xdr:pic>
      <xdr:nvPicPr>
        <xdr:cNvPr id="0" name="image31.png" title="Imagen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76200</xdr:colOff>
      <xdr:row>23</xdr:row>
      <xdr:rowOff>361950</xdr:rowOff>
    </xdr:from>
    <xdr:ext cx="1095375" cy="1133475"/>
    <xdr:pic>
      <xdr:nvPicPr>
        <xdr:cNvPr id="0" name="image15.png" title="Imagen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200025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133350</xdr:colOff>
      <xdr:row>50</xdr:row>
      <xdr:rowOff>47625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50</xdr:row>
      <xdr:rowOff>47625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50</xdr:row>
      <xdr:rowOff>38100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66675</xdr:colOff>
      <xdr:row>6</xdr:row>
      <xdr:rowOff>133350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</xdr:row>
      <xdr:rowOff>9525</xdr:rowOff>
    </xdr:from>
    <xdr:ext cx="1581150" cy="495300"/>
    <xdr:pic>
      <xdr:nvPicPr>
        <xdr:cNvPr id="0" name="image3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104775</xdr:colOff>
      <xdr:row>6</xdr:row>
      <xdr:rowOff>47625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104775</xdr:colOff>
      <xdr:row>31</xdr:row>
      <xdr:rowOff>171450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31</xdr:row>
      <xdr:rowOff>190500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447675</xdr:colOff>
      <xdr:row>31</xdr:row>
      <xdr:rowOff>190500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142875</xdr:colOff>
      <xdr:row>11</xdr:row>
      <xdr:rowOff>57150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28575</xdr:rowOff>
    </xdr:from>
    <xdr:ext cx="1104900" cy="514350"/>
    <xdr:pic>
      <xdr:nvPicPr>
        <xdr:cNvPr id="0" name="image3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238125</xdr:colOff>
      <xdr:row>11</xdr:row>
      <xdr:rowOff>57150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381000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133350</xdr:colOff>
      <xdr:row>36</xdr:row>
      <xdr:rowOff>47625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36</xdr:row>
      <xdr:rowOff>57150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371475</xdr:colOff>
      <xdr:row>36</xdr:row>
      <xdr:rowOff>57150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38100</xdr:rowOff>
    </xdr:from>
    <xdr:ext cx="1104900" cy="504825"/>
    <xdr:pic>
      <xdr:nvPicPr>
        <xdr:cNvPr id="0" name="image3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381000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161925</xdr:colOff>
      <xdr:row>37</xdr:row>
      <xdr:rowOff>47625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37</xdr:row>
      <xdr:rowOff>57150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371475</xdr:colOff>
      <xdr:row>37</xdr:row>
      <xdr:rowOff>57150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9525</xdr:colOff>
      <xdr:row>9</xdr:row>
      <xdr:rowOff>66675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9525</xdr:colOff>
      <xdr:row>21</xdr:row>
      <xdr:rowOff>142875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47625</xdr:rowOff>
    </xdr:from>
    <xdr:ext cx="1104900" cy="485775"/>
    <xdr:pic>
      <xdr:nvPicPr>
        <xdr:cNvPr id="0" name="image3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381000</xdr:colOff>
      <xdr:row>0</xdr:row>
      <xdr:rowOff>0</xdr:rowOff>
    </xdr:from>
    <xdr:ext cx="2105025" cy="1057275"/>
    <xdr:pic>
      <xdr:nvPicPr>
        <xdr:cNvPr id="0" name="image2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161925</xdr:colOff>
      <xdr:row>47</xdr:row>
      <xdr:rowOff>47625</xdr:rowOff>
    </xdr:from>
    <xdr:ext cx="228600" cy="228600"/>
    <xdr:pic>
      <xdr:nvPicPr>
        <xdr:cNvPr id="0" name="image19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114300</xdr:colOff>
      <xdr:row>47</xdr:row>
      <xdr:rowOff>57150</xdr:rowOff>
    </xdr:from>
    <xdr:ext cx="200025" cy="200025"/>
    <xdr:pic>
      <xdr:nvPicPr>
        <xdr:cNvPr id="0" name="image2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371475</xdr:colOff>
      <xdr:row>47</xdr:row>
      <xdr:rowOff>57150</xdr:rowOff>
    </xdr:from>
    <xdr:ext cx="200025" cy="200025"/>
    <xdr:pic>
      <xdr:nvPicPr>
        <xdr:cNvPr id="0" name="image17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47625</xdr:rowOff>
    </xdr:from>
    <xdr:ext cx="1104900" cy="485775"/>
    <xdr:pic>
      <xdr:nvPicPr>
        <xdr:cNvPr id="0" name="image29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257175</xdr:colOff>
      <xdr:row>0</xdr:row>
      <xdr:rowOff>0</xdr:rowOff>
    </xdr:from>
    <xdr:ext cx="1914525" cy="962025"/>
    <xdr:pic>
      <xdr:nvPicPr>
        <xdr:cNvPr id="0" name="image2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457200</xdr:colOff>
      <xdr:row>36</xdr:row>
      <xdr:rowOff>104775</xdr:rowOff>
    </xdr:from>
    <xdr:ext cx="228600" cy="228600"/>
    <xdr:pic>
      <xdr:nvPicPr>
        <xdr:cNvPr id="0" name="image24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36</xdr:row>
      <xdr:rowOff>123825</xdr:rowOff>
    </xdr:from>
    <xdr:ext cx="200025" cy="200025"/>
    <xdr:pic>
      <xdr:nvPicPr>
        <xdr:cNvPr id="0" name="image22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36</xdr:row>
      <xdr:rowOff>123825</xdr:rowOff>
    </xdr:from>
    <xdr:ext cx="200025" cy="200025"/>
    <xdr:pic>
      <xdr:nvPicPr>
        <xdr:cNvPr id="0" name="image25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35</xdr:row>
      <xdr:rowOff>142875</xdr:rowOff>
    </xdr:from>
    <xdr:ext cx="1152525" cy="447675"/>
    <xdr:pic>
      <xdr:nvPicPr>
        <xdr:cNvPr id="0" name="image30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419100</xdr:colOff>
      <xdr:row>31</xdr:row>
      <xdr:rowOff>247650</xdr:rowOff>
    </xdr:from>
    <xdr:ext cx="1019175" cy="285750"/>
    <xdr:pic>
      <xdr:nvPicPr>
        <xdr:cNvPr id="0" name="image35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276225</xdr:colOff>
      <xdr:row>31</xdr:row>
      <xdr:rowOff>114300</xdr:rowOff>
    </xdr:from>
    <xdr:ext cx="685800" cy="685800"/>
    <xdr:pic>
      <xdr:nvPicPr>
        <xdr:cNvPr id="0" name="image33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514350</xdr:colOff>
      <xdr:row>31</xdr:row>
      <xdr:rowOff>57150</xdr:rowOff>
    </xdr:from>
    <xdr:ext cx="828675" cy="800100"/>
    <xdr:pic>
      <xdr:nvPicPr>
        <xdr:cNvPr id="0" name="image31.png" title="Imagen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457200</xdr:colOff>
      <xdr:row>21</xdr:row>
      <xdr:rowOff>142875</xdr:rowOff>
    </xdr:from>
    <xdr:ext cx="685800" cy="200025"/>
    <xdr:pic>
      <xdr:nvPicPr>
        <xdr:cNvPr id="0" name="image27.png" title="Imagen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66675</xdr:colOff>
      <xdr:row>43</xdr:row>
      <xdr:rowOff>38100</xdr:rowOff>
    </xdr:from>
    <xdr:ext cx="352425" cy="342900"/>
    <xdr:pic>
      <xdr:nvPicPr>
        <xdr:cNvPr id="0" name="image5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76200</xdr:colOff>
      <xdr:row>43</xdr:row>
      <xdr:rowOff>38100</xdr:rowOff>
    </xdr:from>
    <xdr:ext cx="352425" cy="342900"/>
    <xdr:pic>
      <xdr:nvPicPr>
        <xdr:cNvPr id="0" name="image1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257175</xdr:colOff>
      <xdr:row>0</xdr:row>
      <xdr:rowOff>0</xdr:rowOff>
    </xdr:from>
    <xdr:ext cx="1914525" cy="962025"/>
    <xdr:pic>
      <xdr:nvPicPr>
        <xdr:cNvPr id="0" name="image6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457200</xdr:colOff>
      <xdr:row>45</xdr:row>
      <xdr:rowOff>104775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45</xdr:row>
      <xdr:rowOff>123825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523875</xdr:colOff>
      <xdr:row>45</xdr:row>
      <xdr:rowOff>123825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95250</xdr:rowOff>
    </xdr:from>
    <xdr:ext cx="1152525" cy="447675"/>
    <xdr:pic>
      <xdr:nvPicPr>
        <xdr:cNvPr id="0" name="image3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342900</xdr:colOff>
      <xdr:row>41</xdr:row>
      <xdr:rowOff>219075</xdr:rowOff>
    </xdr:from>
    <xdr:ext cx="1019175" cy="285750"/>
    <xdr:pic>
      <xdr:nvPicPr>
        <xdr:cNvPr id="0" name="image34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257175</xdr:colOff>
      <xdr:row>40</xdr:row>
      <xdr:rowOff>285750</xdr:rowOff>
    </xdr:from>
    <xdr:ext cx="685800" cy="685800"/>
    <xdr:pic>
      <xdr:nvPicPr>
        <xdr:cNvPr id="0" name="image32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514350</xdr:colOff>
      <xdr:row>40</xdr:row>
      <xdr:rowOff>219075</xdr:rowOff>
    </xdr:from>
    <xdr:ext cx="819150" cy="847725"/>
    <xdr:pic>
      <xdr:nvPicPr>
        <xdr:cNvPr id="0" name="image13.png" title="Imagen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104775</xdr:colOff>
      <xdr:row>37</xdr:row>
      <xdr:rowOff>171450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37</xdr:row>
      <xdr:rowOff>190500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447675</xdr:colOff>
      <xdr:row>37</xdr:row>
      <xdr:rowOff>190500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142875</xdr:colOff>
      <xdr:row>7</xdr:row>
      <xdr:rowOff>57150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28575</xdr:rowOff>
    </xdr:from>
    <xdr:ext cx="1104900" cy="514350"/>
    <xdr:pic>
      <xdr:nvPicPr>
        <xdr:cNvPr id="0" name="image3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104775</xdr:colOff>
      <xdr:row>38</xdr:row>
      <xdr:rowOff>171450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123825</xdr:colOff>
      <xdr:row>38</xdr:row>
      <xdr:rowOff>190500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447675</xdr:colOff>
      <xdr:row>38</xdr:row>
      <xdr:rowOff>190500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142875</xdr:colOff>
      <xdr:row>11</xdr:row>
      <xdr:rowOff>57150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28575</xdr:rowOff>
    </xdr:from>
    <xdr:ext cx="1104900" cy="514350"/>
    <xdr:pic>
      <xdr:nvPicPr>
        <xdr:cNvPr id="0" name="image3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104775</xdr:colOff>
      <xdr:row>42</xdr:row>
      <xdr:rowOff>171450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123825</xdr:colOff>
      <xdr:row>42</xdr:row>
      <xdr:rowOff>190500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447675</xdr:colOff>
      <xdr:row>42</xdr:row>
      <xdr:rowOff>190500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</xdr:row>
      <xdr:rowOff>28575</xdr:rowOff>
    </xdr:from>
    <xdr:ext cx="1104900" cy="514350"/>
    <xdr:pic>
      <xdr:nvPicPr>
        <xdr:cNvPr id="0" name="image3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381000</xdr:colOff>
      <xdr:row>6</xdr:row>
      <xdr:rowOff>428625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133350</xdr:colOff>
      <xdr:row>59</xdr:row>
      <xdr:rowOff>47625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59</xdr:row>
      <xdr:rowOff>47625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59</xdr:row>
      <xdr:rowOff>38100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85725</xdr:colOff>
      <xdr:row>7</xdr:row>
      <xdr:rowOff>9525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9525</xdr:rowOff>
    </xdr:from>
    <xdr:ext cx="1581150" cy="495300"/>
    <xdr:pic>
      <xdr:nvPicPr>
        <xdr:cNvPr id="0" name="image3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19</xdr:row>
      <xdr:rowOff>95250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609600</xdr:colOff>
      <xdr:row>34</xdr:row>
      <xdr:rowOff>57150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581025</xdr:colOff>
      <xdr:row>19</xdr:row>
      <xdr:rowOff>38100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333375</xdr:colOff>
      <xdr:row>34</xdr:row>
      <xdr:rowOff>57150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314325</xdr:colOff>
      <xdr:row>7</xdr:row>
      <xdr:rowOff>85725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133350</xdr:colOff>
      <xdr:row>66</xdr:row>
      <xdr:rowOff>47625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66</xdr:row>
      <xdr:rowOff>47625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66</xdr:row>
      <xdr:rowOff>38100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581025</xdr:colOff>
      <xdr:row>19</xdr:row>
      <xdr:rowOff>38100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</xdr:row>
      <xdr:rowOff>85725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19</xdr:row>
      <xdr:rowOff>95250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9525</xdr:rowOff>
    </xdr:from>
    <xdr:ext cx="1581150" cy="495300"/>
    <xdr:pic>
      <xdr:nvPicPr>
        <xdr:cNvPr id="0" name="image3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609600</xdr:colOff>
      <xdr:row>35</xdr:row>
      <xdr:rowOff>123825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35</xdr:row>
      <xdr:rowOff>47625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314325</xdr:colOff>
      <xdr:row>7</xdr:row>
      <xdr:rowOff>85725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0</xdr:row>
      <xdr:rowOff>0</xdr:rowOff>
    </xdr:from>
    <xdr:ext cx="2105025" cy="1057275"/>
    <xdr:pic>
      <xdr:nvPicPr>
        <xdr:cNvPr id="0" name="image6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133350</xdr:colOff>
      <xdr:row>59</xdr:row>
      <xdr:rowOff>47625</xdr:rowOff>
    </xdr:from>
    <xdr:ext cx="200025" cy="200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114300</xdr:colOff>
      <xdr:row>59</xdr:row>
      <xdr:rowOff>47625</xdr:rowOff>
    </xdr:from>
    <xdr:ext cx="200025" cy="200025"/>
    <xdr:pic>
      <xdr:nvPicPr>
        <xdr:cNvPr id="0" name="image2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59</xdr:row>
      <xdr:rowOff>38100</xdr:rowOff>
    </xdr:from>
    <xdr:ext cx="228600" cy="228600"/>
    <xdr:pic>
      <xdr:nvPicPr>
        <xdr:cNvPr id="0" name="image4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581025</xdr:colOff>
      <xdr:row>19</xdr:row>
      <xdr:rowOff>38100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</xdr:row>
      <xdr:rowOff>85725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19</xdr:row>
      <xdr:rowOff>95250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58</xdr:row>
      <xdr:rowOff>9525</xdr:rowOff>
    </xdr:from>
    <xdr:ext cx="1581150" cy="495300"/>
    <xdr:pic>
      <xdr:nvPicPr>
        <xdr:cNvPr id="0" name="image3.png" title="Imagen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609600</xdr:colOff>
      <xdr:row>34</xdr:row>
      <xdr:rowOff>123825</xdr:rowOff>
    </xdr:from>
    <xdr:ext cx="295275" cy="295275"/>
    <xdr:pic>
      <xdr:nvPicPr>
        <xdr:cNvPr id="0" name="image7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34</xdr:row>
      <xdr:rowOff>47625</xdr:rowOff>
    </xdr:from>
    <xdr:ext cx="295275" cy="295275"/>
    <xdr:pic>
      <xdr:nvPicPr>
        <xdr:cNvPr id="0" name="image8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88"/>
    <col customWidth="1" min="2" max="2" width="6.25"/>
    <col customWidth="1" min="3" max="4" width="5.75"/>
    <col customWidth="1" min="5" max="5" width="6.63"/>
    <col customWidth="1" min="6" max="6" width="6.5"/>
    <col customWidth="1" min="7" max="7" width="4.5"/>
    <col customWidth="1" min="8" max="8" width="6.25"/>
    <col customWidth="1" min="9" max="9" width="9.13"/>
    <col customWidth="1" min="10" max="10" width="7.63"/>
    <col customWidth="1" min="11" max="11" width="7.75"/>
    <col customWidth="1" min="12" max="12" width="6.63"/>
    <col customWidth="1" min="13" max="13" width="7.25"/>
    <col customWidth="1" min="14" max="14" width="7.0"/>
    <col customWidth="1" min="15" max="15" width="6.13"/>
    <col customWidth="1" min="16" max="16" width="9.5"/>
    <col customWidth="1" min="17" max="17" width="5.25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">
        <v>0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">
        <v>1</v>
      </c>
      <c r="Q3" s="4"/>
    </row>
    <row r="4" ht="18.0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2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6" t="s">
        <v>2</v>
      </c>
      <c r="P5" s="7">
        <v>45083.0</v>
      </c>
      <c r="Q5" s="8"/>
    </row>
    <row r="6" ht="12.0" customHeight="1">
      <c r="A6" s="9"/>
      <c r="B6" s="10"/>
      <c r="C6" s="9"/>
      <c r="D6" s="9"/>
      <c r="E6" s="9"/>
      <c r="F6" s="9"/>
      <c r="G6" s="9"/>
      <c r="H6" s="9"/>
      <c r="I6" s="9"/>
      <c r="K6" s="9"/>
      <c r="L6" s="9"/>
      <c r="M6" s="9"/>
      <c r="N6" s="9"/>
      <c r="O6" s="9"/>
    </row>
    <row r="7" ht="8.25" customHeight="1">
      <c r="A7" s="9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</row>
    <row r="8" ht="29.25" customHeight="1">
      <c r="A8" s="9"/>
      <c r="B8" s="14" t="s">
        <v>3</v>
      </c>
      <c r="C8" s="15"/>
      <c r="D8" s="16" t="s">
        <v>4</v>
      </c>
      <c r="E8" s="15"/>
      <c r="F8" s="17" t="s">
        <v>5</v>
      </c>
      <c r="G8" s="15"/>
      <c r="H8" s="18" t="s">
        <v>6</v>
      </c>
      <c r="I8" s="19"/>
      <c r="J8" s="20" t="s">
        <v>7</v>
      </c>
      <c r="K8" s="19"/>
      <c r="L8" s="21" t="s">
        <v>8</v>
      </c>
      <c r="M8" s="19"/>
      <c r="N8" s="14" t="s">
        <v>9</v>
      </c>
      <c r="O8" s="15"/>
      <c r="P8" s="22" t="s">
        <v>10</v>
      </c>
      <c r="Q8" s="23"/>
    </row>
    <row r="9" ht="33.0" customHeight="1">
      <c r="A9" s="24"/>
      <c r="B9" s="20" t="s">
        <v>11</v>
      </c>
      <c r="C9" s="19"/>
      <c r="D9" s="21" t="s">
        <v>12</v>
      </c>
      <c r="E9" s="19"/>
      <c r="F9" s="20" t="s">
        <v>13</v>
      </c>
      <c r="G9" s="19"/>
      <c r="H9" s="25">
        <f>P5+15</f>
        <v>45098</v>
      </c>
      <c r="J9" s="20" t="s">
        <v>14</v>
      </c>
      <c r="K9" s="19"/>
      <c r="L9" s="21" t="s">
        <v>15</v>
      </c>
      <c r="M9" s="19"/>
      <c r="N9" s="20" t="s">
        <v>16</v>
      </c>
      <c r="O9" s="19"/>
      <c r="P9" s="26" t="s">
        <v>17</v>
      </c>
      <c r="Q9" s="23"/>
    </row>
    <row r="10" ht="12.0" customHeight="1">
      <c r="A10" s="27"/>
      <c r="B10" s="27"/>
      <c r="C10" s="27"/>
      <c r="D10" s="27"/>
      <c r="E10" s="27"/>
      <c r="F10" s="27"/>
      <c r="H10" s="28"/>
      <c r="I10" s="28"/>
      <c r="J10" s="28"/>
      <c r="K10" s="28"/>
      <c r="L10" s="28"/>
      <c r="M10" s="28"/>
    </row>
    <row r="11" ht="18.75" customHeight="1">
      <c r="A11" s="27"/>
      <c r="B11" s="29" t="s">
        <v>18</v>
      </c>
      <c r="C11" s="30"/>
      <c r="D11" s="30"/>
      <c r="E11" s="31" t="s">
        <v>19</v>
      </c>
      <c r="F11" s="32"/>
      <c r="G11" s="33"/>
      <c r="H11" s="34" t="s">
        <v>20</v>
      </c>
      <c r="I11" s="32"/>
      <c r="J11" s="32"/>
      <c r="K11" s="32"/>
      <c r="L11" s="32"/>
      <c r="M11" s="32"/>
      <c r="N11" s="35" t="s">
        <v>21</v>
      </c>
      <c r="Q11" s="36"/>
    </row>
    <row r="12" ht="19.5" customHeight="1">
      <c r="A12" s="27"/>
      <c r="B12" s="37" t="s">
        <v>22</v>
      </c>
      <c r="E12" s="38" t="s">
        <v>23</v>
      </c>
      <c r="F12" s="39"/>
      <c r="G12" s="40"/>
      <c r="H12" s="41" t="str">
        <f>'Fase 1 Sitio Web'!C8</f>
        <v>Estudio Digital de Mercado</v>
      </c>
      <c r="I12" s="42"/>
      <c r="J12" s="42"/>
      <c r="K12" s="42"/>
      <c r="L12" s="42"/>
      <c r="M12" s="43"/>
      <c r="N12" s="44">
        <f>'Fase 1 Sitio Web'!L16</f>
        <v>4990</v>
      </c>
      <c r="O12" s="42"/>
      <c r="P12" s="43"/>
      <c r="Q12" s="36"/>
    </row>
    <row r="13" ht="23.25" customHeight="1">
      <c r="A13" s="27"/>
      <c r="G13" s="45"/>
      <c r="H13" s="41" t="str">
        <f>'Fase 1 Sitio Web'!C20</f>
        <v>Diseño de Identidad Corporativa</v>
      </c>
      <c r="I13" s="42"/>
      <c r="J13" s="42"/>
      <c r="K13" s="42"/>
      <c r="L13" s="42"/>
      <c r="M13" s="43"/>
      <c r="N13" s="46">
        <f>'Fase 1 Sitio Web'!L31</f>
        <v>11900</v>
      </c>
      <c r="O13" s="42"/>
      <c r="P13" s="43"/>
      <c r="Q13" s="36"/>
    </row>
    <row r="14" ht="21.75" customHeight="1">
      <c r="A14" s="27"/>
      <c r="E14" s="38" t="s">
        <v>24</v>
      </c>
      <c r="F14" s="39"/>
      <c r="G14" s="40"/>
      <c r="H14" s="47" t="str">
        <f>'Fase 2'!C10</f>
        <v>#REF!</v>
      </c>
      <c r="I14" s="42"/>
      <c r="J14" s="42"/>
      <c r="K14" s="42"/>
      <c r="L14" s="42"/>
      <c r="M14" s="43"/>
      <c r="N14" s="46" t="str">
        <f>'Fase 2'!M24</f>
        <v>#REF!</v>
      </c>
      <c r="O14" s="42"/>
      <c r="P14" s="43"/>
      <c r="Q14" s="36"/>
    </row>
    <row r="15" ht="17.25" customHeight="1">
      <c r="A15" s="27"/>
      <c r="E15" s="38" t="s">
        <v>25</v>
      </c>
      <c r="F15" s="39"/>
      <c r="G15" s="40"/>
      <c r="H15" s="41" t="str">
        <f>'Fase 3.1'!C22</f>
        <v>Configuración y Optimización Google My Business </v>
      </c>
      <c r="I15" s="42"/>
      <c r="J15" s="42"/>
      <c r="K15" s="42"/>
      <c r="L15" s="42"/>
      <c r="M15" s="43"/>
      <c r="N15" s="46" t="str">
        <f>'Fase 3'!N31</f>
        <v>#REF!</v>
      </c>
      <c r="O15" s="42"/>
      <c r="P15" s="43"/>
    </row>
    <row r="16" ht="18.75" customHeight="1">
      <c r="A16" s="27"/>
      <c r="G16" s="45"/>
      <c r="H16" s="41" t="str">
        <f t="shared" ref="H16:H17" si="1">#REF!</f>
        <v>#REF!</v>
      </c>
      <c r="I16" s="42"/>
      <c r="J16" s="42"/>
      <c r="K16" s="42"/>
      <c r="L16" s="42"/>
      <c r="M16" s="43"/>
      <c r="N16" s="46" t="str">
        <f t="shared" ref="N16:N17" si="2">#REF!</f>
        <v>#REF!</v>
      </c>
      <c r="O16" s="42"/>
      <c r="P16" s="43"/>
    </row>
    <row r="17" ht="21.75" customHeight="1">
      <c r="A17" s="27"/>
      <c r="G17" s="45"/>
      <c r="H17" s="41" t="str">
        <f t="shared" si="1"/>
        <v>#REF!</v>
      </c>
      <c r="I17" s="42"/>
      <c r="J17" s="42"/>
      <c r="K17" s="42"/>
      <c r="L17" s="42"/>
      <c r="M17" s="43"/>
      <c r="N17" s="46" t="str">
        <f t="shared" si="2"/>
        <v>#REF!</v>
      </c>
      <c r="O17" s="42"/>
      <c r="P17" s="43"/>
    </row>
    <row r="18" ht="13.5" customHeight="1">
      <c r="A18" s="27"/>
      <c r="B18" s="27"/>
      <c r="C18" s="27"/>
      <c r="D18" s="27"/>
      <c r="E18" s="27"/>
      <c r="F18" s="27"/>
      <c r="H18" s="48"/>
      <c r="K18" s="49" t="s">
        <v>26</v>
      </c>
      <c r="N18" s="50" t="str">
        <f>N12+N13+N14+Q2+N15+N16+N17</f>
        <v>#REF!</v>
      </c>
    </row>
    <row r="19" ht="13.5" customHeight="1">
      <c r="A19" s="27"/>
      <c r="B19" s="27"/>
      <c r="C19" s="27"/>
      <c r="D19" s="27"/>
      <c r="E19" s="27"/>
      <c r="F19" s="27"/>
      <c r="H19" s="48"/>
      <c r="K19" s="51" t="s">
        <v>27</v>
      </c>
      <c r="N19" s="52"/>
    </row>
    <row r="20" ht="15.0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ht="17.25" customHeight="1">
      <c r="A21" s="27"/>
      <c r="B21" s="29" t="s">
        <v>18</v>
      </c>
      <c r="C21" s="30"/>
      <c r="D21" s="30"/>
      <c r="E21" s="31" t="s">
        <v>19</v>
      </c>
      <c r="F21" s="32"/>
      <c r="G21" s="33"/>
      <c r="H21" s="34" t="s">
        <v>20</v>
      </c>
      <c r="I21" s="32"/>
      <c r="J21" s="32"/>
      <c r="K21" s="32"/>
      <c r="L21" s="32"/>
      <c r="M21" s="32"/>
      <c r="N21" s="31" t="s">
        <v>21</v>
      </c>
      <c r="O21" s="32"/>
      <c r="P21" s="53"/>
      <c r="Q21" s="27"/>
    </row>
    <row r="22" ht="20.25" customHeight="1">
      <c r="A22" s="27"/>
      <c r="B22" s="37" t="s">
        <v>28</v>
      </c>
      <c r="E22" s="54" t="s">
        <v>25</v>
      </c>
      <c r="F22" s="55"/>
      <c r="G22" s="56"/>
      <c r="H22" s="41" t="str">
        <f>'Fase 3'!C15</f>
        <v>#REF!</v>
      </c>
      <c r="I22" s="42"/>
      <c r="J22" s="42"/>
      <c r="K22" s="42"/>
      <c r="L22" s="42"/>
      <c r="M22" s="43"/>
      <c r="N22" s="44" t="str">
        <f>'Fase 3'!N31</f>
        <v>#REF!</v>
      </c>
      <c r="O22" s="42"/>
      <c r="P22" s="43"/>
      <c r="Q22" s="27"/>
    </row>
    <row r="23" ht="20.25" customHeight="1">
      <c r="A23" s="27"/>
      <c r="E23" s="57"/>
      <c r="F23" s="58"/>
      <c r="G23" s="59"/>
      <c r="H23" s="41" t="str">
        <f>'Fase 3.1'!C14</f>
        <v>#REF!</v>
      </c>
      <c r="I23" s="42"/>
      <c r="J23" s="42"/>
      <c r="K23" s="42"/>
      <c r="L23" s="42"/>
      <c r="M23" s="43"/>
      <c r="N23" s="46" t="str">
        <f>'Fase 3.1'!M29</f>
        <v>#REF!</v>
      </c>
      <c r="O23" s="42"/>
      <c r="P23" s="43"/>
      <c r="Q23" s="27"/>
    </row>
    <row r="24" ht="18.75" customHeight="1">
      <c r="A24" s="27"/>
      <c r="E24" s="54" t="s">
        <v>29</v>
      </c>
      <c r="F24" s="55"/>
      <c r="G24" s="56"/>
      <c r="H24" s="47" t="str">
        <f>'Fase 3.1'!C10</f>
        <v>Posicionamiento SEO </v>
      </c>
      <c r="I24" s="42"/>
      <c r="J24" s="42"/>
      <c r="K24" s="42"/>
      <c r="L24" s="42"/>
      <c r="M24" s="43"/>
      <c r="N24" s="46">
        <f>'Fase 3.1'!L18</f>
        <v>2900</v>
      </c>
      <c r="O24" s="42"/>
      <c r="P24" s="43"/>
      <c r="Q24" s="27"/>
    </row>
    <row r="25" ht="20.25" customHeight="1">
      <c r="A25" s="27"/>
      <c r="E25" s="57"/>
      <c r="F25" s="58"/>
      <c r="G25" s="59"/>
      <c r="H25" s="41" t="str">
        <f>'Fase 3'!C23</f>
        <v>Manejo de Parrilla Mensual (Facebook, Instagram, Pinterest, YouTube, Tik Tok)</v>
      </c>
      <c r="I25" s="42"/>
      <c r="J25" s="42"/>
      <c r="K25" s="42"/>
      <c r="L25" s="42"/>
      <c r="M25" s="43"/>
      <c r="N25" s="46" t="str">
        <f>'Fase 3'!L29</f>
        <v/>
      </c>
      <c r="O25" s="42"/>
      <c r="P25" s="43"/>
      <c r="Q25" s="27"/>
    </row>
    <row r="26" ht="13.5" customHeight="1">
      <c r="A26" s="27"/>
      <c r="B26" s="60"/>
      <c r="C26" s="60"/>
      <c r="D26" s="60"/>
      <c r="E26" s="27"/>
      <c r="F26" s="27"/>
      <c r="H26" s="48"/>
      <c r="K26" s="49" t="s">
        <v>30</v>
      </c>
      <c r="N26" s="50" t="str">
        <f>N22+N23+N24+N25</f>
        <v>#REF!</v>
      </c>
      <c r="Q26" s="27"/>
    </row>
    <row r="27" ht="15.0" customHeight="1">
      <c r="A27" s="27"/>
      <c r="B27" s="27"/>
      <c r="C27" s="27"/>
      <c r="D27" s="27"/>
      <c r="E27" s="27"/>
      <c r="F27" s="27"/>
      <c r="H27" s="48"/>
      <c r="K27" s="51" t="s">
        <v>27</v>
      </c>
      <c r="N27" s="52"/>
      <c r="Q27" s="27"/>
    </row>
    <row r="28" ht="11.2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ht="17.2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ht="17.25" customHeight="1">
      <c r="A30" s="27"/>
      <c r="B30" s="61" t="s">
        <v>31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6"/>
    </row>
    <row r="31" ht="23.25" customHeight="1">
      <c r="A31" s="27"/>
      <c r="B31" s="62" t="s">
        <v>32</v>
      </c>
      <c r="H31" s="63" t="s">
        <v>33</v>
      </c>
      <c r="L31" s="62" t="s">
        <v>34</v>
      </c>
      <c r="Q31" s="64"/>
    </row>
    <row r="32" ht="18.0" customHeight="1">
      <c r="A32" s="27"/>
      <c r="B32" s="65" t="s">
        <v>35</v>
      </c>
      <c r="H32" s="66" t="s">
        <v>36</v>
      </c>
      <c r="L32" s="65" t="s">
        <v>37</v>
      </c>
      <c r="Q32" s="67"/>
    </row>
    <row r="33" ht="24.0" customHeight="1">
      <c r="A33" s="27"/>
      <c r="B33" s="68" t="s">
        <v>38</v>
      </c>
      <c r="H33" s="69" t="s">
        <v>39</v>
      </c>
      <c r="L33" s="68" t="s">
        <v>40</v>
      </c>
    </row>
    <row r="34" ht="17.25" customHeight="1">
      <c r="A34" s="27"/>
      <c r="B34" s="70" t="s">
        <v>41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6"/>
    </row>
    <row r="35" ht="19.5" customHeight="1">
      <c r="A35" s="27"/>
      <c r="B35" s="71" t="s">
        <v>42</v>
      </c>
    </row>
    <row r="36" ht="21.75" customHeight="1">
      <c r="A36" s="27"/>
    </row>
    <row r="37" ht="18.0" customHeight="1">
      <c r="A37" s="27"/>
      <c r="B37" s="36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3"/>
      <c r="N37" s="73"/>
      <c r="O37" s="73"/>
      <c r="P37" s="73"/>
    </row>
    <row r="38" ht="12.75" customHeight="1">
      <c r="A38" s="74"/>
      <c r="B38" s="75"/>
      <c r="C38" s="76" t="s">
        <v>43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8"/>
      <c r="Q38" s="74"/>
    </row>
    <row r="39" ht="10.5" customHeight="1">
      <c r="A39" s="74"/>
      <c r="B39" s="79"/>
      <c r="C39" s="80" t="s">
        <v>44</v>
      </c>
      <c r="P39" s="81"/>
      <c r="Q39" s="74"/>
    </row>
    <row r="40" ht="12.0" customHeight="1">
      <c r="A40" s="74"/>
      <c r="B40" s="79"/>
      <c r="C40" s="80" t="s">
        <v>45</v>
      </c>
      <c r="O40" s="82"/>
      <c r="P40" s="81"/>
      <c r="Q40" s="74"/>
    </row>
    <row r="41" ht="12.0" customHeight="1">
      <c r="A41" s="74"/>
      <c r="B41" s="79"/>
      <c r="C41" s="80" t="s">
        <v>46</v>
      </c>
      <c r="P41" s="81"/>
      <c r="Q41" s="74"/>
    </row>
    <row r="42" ht="12.75" customHeight="1">
      <c r="A42" s="74"/>
      <c r="B42" s="79"/>
      <c r="C42" s="80" t="s">
        <v>47</v>
      </c>
      <c r="N42" s="82"/>
      <c r="O42" s="82"/>
      <c r="P42" s="81"/>
      <c r="Q42" s="74"/>
    </row>
    <row r="43" ht="12.75" customHeight="1">
      <c r="A43" s="74"/>
      <c r="B43" s="79"/>
      <c r="C43" s="80" t="s">
        <v>48</v>
      </c>
      <c r="N43" s="82"/>
      <c r="O43" s="82"/>
      <c r="P43" s="81"/>
      <c r="Q43" s="74"/>
    </row>
    <row r="44" ht="11.25" customHeight="1">
      <c r="A44" s="74"/>
      <c r="B44" s="83"/>
      <c r="C44" s="84" t="s">
        <v>49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6"/>
      <c r="Q44" s="74"/>
    </row>
    <row r="45" ht="7.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</row>
    <row r="46" ht="13.5" customHeight="1">
      <c r="A46" s="74"/>
      <c r="B46" s="75"/>
      <c r="C46" s="76" t="s">
        <v>50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8"/>
      <c r="Q46" s="74"/>
    </row>
    <row r="47" ht="13.5" customHeight="1">
      <c r="A47" s="74"/>
      <c r="B47" s="79"/>
      <c r="C47" s="82" t="s">
        <v>51</v>
      </c>
      <c r="N47" s="82"/>
      <c r="O47" s="82"/>
      <c r="P47" s="81"/>
      <c r="Q47" s="74"/>
    </row>
    <row r="48" ht="11.25" customHeight="1">
      <c r="A48" s="74"/>
      <c r="B48" s="79"/>
      <c r="C48" s="82" t="s">
        <v>52</v>
      </c>
      <c r="P48" s="81"/>
      <c r="Q48" s="74"/>
    </row>
    <row r="49" ht="11.25" customHeight="1">
      <c r="A49" s="74"/>
      <c r="B49" s="79"/>
      <c r="C49" s="82" t="s">
        <v>53</v>
      </c>
      <c r="N49" s="82"/>
      <c r="O49" s="82"/>
      <c r="P49" s="81"/>
      <c r="Q49" s="74"/>
    </row>
    <row r="50" ht="11.25" customHeight="1">
      <c r="A50" s="74"/>
      <c r="B50" s="83"/>
      <c r="C50" s="87" t="s">
        <v>54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7"/>
      <c r="O50" s="87"/>
      <c r="P50" s="86"/>
      <c r="Q50" s="74"/>
    </row>
    <row r="51" ht="12.0" customHeight="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</row>
    <row r="52" ht="16.5" customHeight="1">
      <c r="A52" s="88"/>
      <c r="B52" s="89"/>
      <c r="C52" s="90"/>
      <c r="D52" s="90" t="s">
        <v>55</v>
      </c>
      <c r="I52" s="89"/>
      <c r="J52" s="91" t="s">
        <v>56</v>
      </c>
      <c r="L52" s="92" t="s">
        <v>57</v>
      </c>
      <c r="O52" s="92" t="s">
        <v>58</v>
      </c>
      <c r="Q52" s="93"/>
    </row>
    <row r="53" ht="19.5" customHeight="1">
      <c r="A53" s="88"/>
      <c r="B53" s="89"/>
      <c r="C53" s="90"/>
      <c r="I53" s="89"/>
      <c r="Q53" s="94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85">
    <mergeCell ref="L8:M8"/>
    <mergeCell ref="N8:O8"/>
    <mergeCell ref="K2:P2"/>
    <mergeCell ref="K3:P4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L9:M9"/>
    <mergeCell ref="N9:O9"/>
    <mergeCell ref="H12:M12"/>
    <mergeCell ref="H13:M13"/>
    <mergeCell ref="E12:G13"/>
    <mergeCell ref="E14:G14"/>
    <mergeCell ref="H14:M14"/>
    <mergeCell ref="N14:P14"/>
    <mergeCell ref="N15:P15"/>
    <mergeCell ref="N16:P16"/>
    <mergeCell ref="B21:D21"/>
    <mergeCell ref="E21:G21"/>
    <mergeCell ref="H21:M21"/>
    <mergeCell ref="N21:P21"/>
    <mergeCell ref="B22:D25"/>
    <mergeCell ref="N22:P22"/>
    <mergeCell ref="N23:P23"/>
    <mergeCell ref="H25:M25"/>
    <mergeCell ref="N25:P25"/>
    <mergeCell ref="K26:M26"/>
    <mergeCell ref="N26:P27"/>
    <mergeCell ref="K27:M27"/>
    <mergeCell ref="B30:P30"/>
    <mergeCell ref="B31:G31"/>
    <mergeCell ref="B32:G32"/>
    <mergeCell ref="H32:K32"/>
    <mergeCell ref="L32:P32"/>
    <mergeCell ref="B33:G33"/>
    <mergeCell ref="H33:K33"/>
    <mergeCell ref="L33:P33"/>
    <mergeCell ref="B34:P34"/>
    <mergeCell ref="B35:P36"/>
    <mergeCell ref="C38:O38"/>
    <mergeCell ref="C39:O39"/>
    <mergeCell ref="C40:N40"/>
    <mergeCell ref="C41:O41"/>
    <mergeCell ref="C42:M42"/>
    <mergeCell ref="C43:M43"/>
    <mergeCell ref="B11:D11"/>
    <mergeCell ref="E11:G11"/>
    <mergeCell ref="H11:M11"/>
    <mergeCell ref="N11:P11"/>
    <mergeCell ref="B12:D17"/>
    <mergeCell ref="N12:P12"/>
    <mergeCell ref="N13:P13"/>
    <mergeCell ref="N17:P17"/>
    <mergeCell ref="E15:G17"/>
    <mergeCell ref="H15:M15"/>
    <mergeCell ref="H16:M16"/>
    <mergeCell ref="H17:M17"/>
    <mergeCell ref="K18:M18"/>
    <mergeCell ref="N18:P19"/>
    <mergeCell ref="K19:M19"/>
    <mergeCell ref="H22:M22"/>
    <mergeCell ref="H23:M23"/>
    <mergeCell ref="E22:G23"/>
    <mergeCell ref="E24:G25"/>
    <mergeCell ref="H24:M24"/>
    <mergeCell ref="N24:P24"/>
    <mergeCell ref="H31:K31"/>
    <mergeCell ref="L31:P31"/>
    <mergeCell ref="J52:K53"/>
    <mergeCell ref="L52:N53"/>
    <mergeCell ref="O52:P53"/>
    <mergeCell ref="C44:O44"/>
    <mergeCell ref="C46:O46"/>
    <mergeCell ref="C47:M47"/>
    <mergeCell ref="C48:O48"/>
    <mergeCell ref="C49:M49"/>
    <mergeCell ref="C50:M50"/>
    <mergeCell ref="D52:H53"/>
  </mergeCells>
  <printOptions gridLines="1" horizontalCentered="1"/>
  <pageMargins bottom="0.0" footer="0.0" header="0.0" left="0.0" right="0.0" top="0.0"/>
  <pageSetup fitToHeight="0" cellComments="atEnd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8" width="6.63"/>
    <col customWidth="1" min="9" max="9" width="8.38"/>
    <col customWidth="1" min="10" max="10" width="7.38"/>
    <col customWidth="1" min="11" max="11" width="6.13"/>
    <col customWidth="1" min="12" max="12" width="6.63"/>
    <col customWidth="1" min="13" max="13" width="10.75"/>
    <col customWidth="1" min="14" max="14" width="6.63"/>
    <col customWidth="1" min="15" max="15" width="7.88"/>
    <col customWidth="1" min="16" max="16" width="9.0"/>
    <col customWidth="1" min="17" max="17" width="9.88"/>
  </cols>
  <sheetData>
    <row r="1" ht="9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250</v>
      </c>
      <c r="P5" s="149">
        <f>'HOJA RESÚMEN 2024'!P5</f>
        <v>45434</v>
      </c>
      <c r="Q5" s="8"/>
    </row>
    <row r="6" ht="29.25" customHeight="1">
      <c r="A6" s="150"/>
      <c r="B6" s="150"/>
      <c r="C6" s="150" t="s">
        <v>23</v>
      </c>
      <c r="P6" s="150"/>
      <c r="Q6" s="150"/>
    </row>
    <row r="7" ht="19.5" customHeight="1">
      <c r="A7" s="216"/>
      <c r="B7" s="216"/>
      <c r="C7" s="216"/>
    </row>
    <row r="8" ht="27.0" customHeight="1">
      <c r="A8" s="216"/>
      <c r="B8" s="216"/>
      <c r="C8" s="217" t="s">
        <v>218</v>
      </c>
      <c r="J8" s="218"/>
      <c r="K8" s="218"/>
      <c r="L8" s="218"/>
      <c r="M8" s="152" t="s">
        <v>86</v>
      </c>
    </row>
    <row r="9" ht="33.75" customHeight="1">
      <c r="A9" s="216"/>
      <c r="B9" s="216"/>
      <c r="C9" s="219" t="s">
        <v>157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213" t="s">
        <v>88</v>
      </c>
    </row>
    <row r="10" ht="33.75" customHeight="1">
      <c r="A10" s="216"/>
      <c r="B10" s="216"/>
      <c r="C10" s="220" t="s">
        <v>158</v>
      </c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221"/>
      <c r="O10" s="222"/>
      <c r="P10" s="213" t="s">
        <v>88</v>
      </c>
    </row>
    <row r="11" ht="33.75" customHeight="1">
      <c r="A11" s="216"/>
      <c r="B11" s="216"/>
      <c r="C11" s="219" t="s">
        <v>159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213" t="s">
        <v>88</v>
      </c>
    </row>
    <row r="12" ht="33.75" customHeight="1">
      <c r="A12" s="216"/>
      <c r="B12" s="216"/>
      <c r="C12" s="219" t="s">
        <v>160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213" t="s">
        <v>88</v>
      </c>
    </row>
    <row r="13" ht="33.75" customHeight="1">
      <c r="A13" s="216"/>
      <c r="B13" s="216"/>
      <c r="C13" s="158" t="s">
        <v>161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213" t="s">
        <v>88</v>
      </c>
    </row>
    <row r="14" ht="33.75" customHeight="1">
      <c r="A14" s="216"/>
      <c r="B14" s="216"/>
      <c r="C14" s="158" t="s">
        <v>162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213" t="s">
        <v>88</v>
      </c>
    </row>
    <row r="15" ht="28.5" customHeight="1">
      <c r="A15" s="216"/>
      <c r="B15" s="216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ht="21.75" customHeight="1">
      <c r="A16" s="216"/>
      <c r="B16" s="216"/>
      <c r="H16" s="223" t="s">
        <v>163</v>
      </c>
      <c r="L16" s="224">
        <v>4990.0</v>
      </c>
    </row>
    <row r="17" ht="15.0" customHeight="1">
      <c r="A17" s="216"/>
      <c r="B17" s="216"/>
      <c r="H17" s="225" t="s">
        <v>27</v>
      </c>
    </row>
    <row r="18" ht="9.75" customHeight="1">
      <c r="A18" s="216"/>
      <c r="B18" s="216"/>
      <c r="C18" s="216"/>
    </row>
    <row r="19" ht="26.25" customHeight="1">
      <c r="A19" s="216"/>
      <c r="B19" s="216"/>
      <c r="C19" s="216"/>
    </row>
    <row r="20" ht="27.75" customHeight="1">
      <c r="A20" s="216"/>
      <c r="B20" s="216"/>
      <c r="C20" s="226" t="s">
        <v>164</v>
      </c>
      <c r="J20" s="227"/>
      <c r="K20" s="228"/>
      <c r="L20" s="228"/>
      <c r="M20" s="229" t="s">
        <v>165</v>
      </c>
      <c r="P20" s="218"/>
    </row>
    <row r="21" ht="33.75" customHeight="1">
      <c r="A21" s="216"/>
      <c r="B21" s="216"/>
      <c r="C21" s="230" t="s">
        <v>166</v>
      </c>
      <c r="D21" s="156"/>
      <c r="E21" s="156"/>
      <c r="F21" s="156"/>
      <c r="G21" s="156"/>
      <c r="H21" s="231" t="s">
        <v>88</v>
      </c>
      <c r="I21" s="230" t="s">
        <v>167</v>
      </c>
      <c r="J21" s="156"/>
      <c r="K21" s="156"/>
      <c r="L21" s="156"/>
      <c r="M21" s="156"/>
      <c r="N21" s="213" t="s">
        <v>88</v>
      </c>
      <c r="O21" s="143"/>
    </row>
    <row r="22" ht="33.75" customHeight="1">
      <c r="A22" s="216"/>
      <c r="B22" s="216"/>
      <c r="C22" s="219" t="s">
        <v>168</v>
      </c>
      <c r="D22" s="156"/>
      <c r="E22" s="156"/>
      <c r="F22" s="156"/>
      <c r="G22" s="156"/>
      <c r="H22" s="232" t="s">
        <v>88</v>
      </c>
      <c r="I22" s="233"/>
      <c r="J22" s="248" t="s">
        <v>219</v>
      </c>
      <c r="N22" s="213"/>
      <c r="O22" s="143"/>
    </row>
    <row r="23" ht="33.75" customHeight="1">
      <c r="A23" s="216"/>
      <c r="B23" s="216"/>
      <c r="C23" s="235"/>
      <c r="D23" s="236" t="s">
        <v>170</v>
      </c>
      <c r="E23" s="237"/>
      <c r="F23" s="235"/>
      <c r="G23" s="235"/>
      <c r="H23" s="233"/>
      <c r="I23" s="233" t="s">
        <v>171</v>
      </c>
      <c r="J23" s="238" t="s">
        <v>172</v>
      </c>
      <c r="N23" s="239"/>
      <c r="O23" s="154"/>
    </row>
    <row r="24" ht="33.75" customHeight="1">
      <c r="A24" s="216"/>
      <c r="B24" s="216"/>
      <c r="C24" s="233"/>
      <c r="D24" s="240" t="s">
        <v>173</v>
      </c>
      <c r="E24" s="241"/>
      <c r="F24" s="241"/>
      <c r="G24" s="233"/>
      <c r="H24" s="242"/>
      <c r="I24" s="242"/>
      <c r="J24" s="243" t="s">
        <v>174</v>
      </c>
      <c r="N24" s="244"/>
      <c r="O24" s="245"/>
    </row>
    <row r="25" ht="33.75" customHeight="1">
      <c r="A25" s="216"/>
      <c r="B25" s="216"/>
      <c r="C25" s="233"/>
      <c r="D25" s="246" t="s">
        <v>175</v>
      </c>
      <c r="E25" s="247"/>
      <c r="F25" s="247"/>
      <c r="G25" s="248"/>
      <c r="H25" s="248"/>
      <c r="I25" s="249" t="s">
        <v>220</v>
      </c>
      <c r="J25" s="156"/>
      <c r="K25" s="156"/>
      <c r="L25" s="156"/>
      <c r="M25" s="156"/>
      <c r="N25" s="239" t="s">
        <v>88</v>
      </c>
      <c r="O25" s="154"/>
    </row>
    <row r="26" ht="33.75" customHeight="1">
      <c r="A26" s="216"/>
      <c r="B26" s="216"/>
      <c r="C26" s="250" t="s">
        <v>177</v>
      </c>
      <c r="D26" s="156"/>
      <c r="E26" s="156"/>
      <c r="F26" s="156"/>
      <c r="G26" s="156"/>
      <c r="H26" s="232" t="s">
        <v>88</v>
      </c>
      <c r="I26" s="233"/>
      <c r="J26" s="238" t="s">
        <v>221</v>
      </c>
      <c r="N26" s="239"/>
      <c r="O26" s="154"/>
      <c r="R26" s="252"/>
    </row>
    <row r="27" ht="33.75" customHeight="1">
      <c r="A27" s="216"/>
      <c r="B27" s="216"/>
      <c r="C27" s="230" t="s">
        <v>222</v>
      </c>
      <c r="D27" s="156"/>
      <c r="E27" s="156"/>
      <c r="F27" s="156"/>
      <c r="G27" s="156"/>
      <c r="H27" s="232" t="s">
        <v>88</v>
      </c>
      <c r="I27" s="233"/>
      <c r="J27" s="292" t="s">
        <v>223</v>
      </c>
      <c r="N27" s="154"/>
      <c r="O27" s="154"/>
      <c r="R27" s="252"/>
    </row>
    <row r="28" ht="33.75" customHeight="1">
      <c r="A28" s="216"/>
      <c r="B28" s="216"/>
      <c r="C28" s="293" t="s">
        <v>181</v>
      </c>
      <c r="D28" s="156"/>
      <c r="E28" s="156"/>
      <c r="F28" s="156"/>
      <c r="G28" s="294"/>
      <c r="H28" s="231" t="s">
        <v>88</v>
      </c>
      <c r="I28" s="163" t="s">
        <v>184</v>
      </c>
      <c r="J28" s="156"/>
      <c r="K28" s="156"/>
      <c r="L28" s="156"/>
      <c r="M28" s="156"/>
      <c r="N28" s="239" t="s">
        <v>88</v>
      </c>
      <c r="O28" s="154"/>
      <c r="R28" s="252"/>
    </row>
    <row r="29" ht="33.75" customHeight="1">
      <c r="A29" s="216"/>
      <c r="B29" s="216"/>
      <c r="C29" s="158" t="s">
        <v>224</v>
      </c>
      <c r="D29" s="156"/>
      <c r="E29" s="156"/>
      <c r="F29" s="156"/>
      <c r="G29" s="156"/>
      <c r="H29" s="257" t="s">
        <v>88</v>
      </c>
      <c r="I29" s="233"/>
      <c r="J29" s="233"/>
      <c r="K29" s="233"/>
      <c r="L29" s="243"/>
      <c r="M29" s="243"/>
      <c r="N29" s="258"/>
      <c r="O29" s="258"/>
      <c r="R29" s="252"/>
    </row>
    <row r="30" ht="24.75" customHeight="1">
      <c r="A30" s="216"/>
      <c r="B30" s="216"/>
      <c r="C30" s="48"/>
      <c r="D30" s="143"/>
      <c r="E30" s="143"/>
      <c r="F30" s="143"/>
      <c r="G30" s="48"/>
      <c r="H30" s="259"/>
      <c r="I30" s="259"/>
      <c r="J30" s="259"/>
      <c r="K30" s="259"/>
      <c r="L30" s="260"/>
      <c r="M30" s="260"/>
      <c r="N30" s="260"/>
      <c r="O30" s="260"/>
    </row>
    <row r="31" ht="21.75" customHeight="1">
      <c r="A31" s="216"/>
      <c r="B31" s="216"/>
      <c r="C31" s="48"/>
      <c r="D31" s="143"/>
      <c r="E31" s="143"/>
      <c r="F31" s="143"/>
      <c r="G31" s="48"/>
      <c r="H31" s="259" t="s">
        <v>104</v>
      </c>
      <c r="L31" s="261">
        <v>11900.0</v>
      </c>
    </row>
    <row r="32" ht="16.5" customHeight="1">
      <c r="A32" s="216"/>
      <c r="B32" s="216"/>
      <c r="C32" s="48"/>
      <c r="D32" s="143"/>
      <c r="E32" s="143"/>
      <c r="F32" s="143"/>
      <c r="G32" s="48"/>
      <c r="H32" s="262" t="s">
        <v>27</v>
      </c>
    </row>
    <row r="33" ht="12.0" customHeight="1">
      <c r="A33" s="216"/>
      <c r="B33" s="216"/>
      <c r="C33" s="216"/>
    </row>
    <row r="34" ht="136.5" customHeight="1">
      <c r="A34" s="216"/>
      <c r="B34" s="216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141"/>
      <c r="P34" s="265"/>
    </row>
    <row r="35" ht="30.0" customHeight="1">
      <c r="A35" s="216"/>
      <c r="B35" s="216"/>
      <c r="C35" s="295" t="s">
        <v>251</v>
      </c>
      <c r="D35" s="295"/>
      <c r="E35" s="295"/>
      <c r="F35" s="295"/>
      <c r="G35" s="295"/>
      <c r="H35" s="295"/>
      <c r="I35" s="295"/>
      <c r="J35" s="295"/>
      <c r="K35" s="308"/>
      <c r="L35" s="308"/>
      <c r="M35" s="229" t="s">
        <v>186</v>
      </c>
      <c r="P35" s="265"/>
    </row>
    <row r="36" ht="40.5" customHeight="1">
      <c r="A36" s="216"/>
      <c r="B36" s="216"/>
      <c r="C36" s="267" t="s">
        <v>252</v>
      </c>
      <c r="D36" s="156"/>
      <c r="E36" s="156"/>
      <c r="F36" s="156"/>
      <c r="G36" s="156"/>
      <c r="H36" s="159" t="s">
        <v>88</v>
      </c>
      <c r="I36" s="267" t="s">
        <v>253</v>
      </c>
      <c r="J36" s="156"/>
      <c r="K36" s="156"/>
      <c r="L36" s="156"/>
      <c r="M36" s="156"/>
      <c r="N36" s="156"/>
      <c r="O36" s="166" t="s">
        <v>88</v>
      </c>
      <c r="P36" s="265"/>
    </row>
    <row r="37" ht="40.5" customHeight="1">
      <c r="A37" s="216"/>
      <c r="B37" s="216"/>
      <c r="C37" s="267" t="s">
        <v>254</v>
      </c>
      <c r="D37" s="156"/>
      <c r="E37" s="156"/>
      <c r="F37" s="156"/>
      <c r="G37" s="156"/>
      <c r="H37" s="159" t="s">
        <v>88</v>
      </c>
      <c r="I37" s="275" t="s">
        <v>204</v>
      </c>
      <c r="J37" s="156"/>
      <c r="K37" s="156"/>
      <c r="L37" s="156"/>
      <c r="M37" s="156"/>
      <c r="N37" s="156"/>
      <c r="O37" s="166" t="s">
        <v>88</v>
      </c>
      <c r="P37" s="265"/>
    </row>
    <row r="38" ht="40.5" customHeight="1">
      <c r="A38" s="216"/>
      <c r="B38" s="216"/>
      <c r="C38" s="267" t="s">
        <v>255</v>
      </c>
      <c r="D38" s="156"/>
      <c r="E38" s="156"/>
      <c r="F38" s="156"/>
      <c r="G38" s="156"/>
      <c r="H38" s="159" t="s">
        <v>88</v>
      </c>
      <c r="I38" s="267" t="s">
        <v>256</v>
      </c>
      <c r="J38" s="156"/>
      <c r="K38" s="156"/>
      <c r="L38" s="156"/>
      <c r="M38" s="156"/>
      <c r="N38" s="156"/>
      <c r="O38" s="166" t="s">
        <v>88</v>
      </c>
      <c r="P38" s="265"/>
    </row>
    <row r="39" ht="40.5" customHeight="1">
      <c r="A39" s="216"/>
      <c r="B39" s="216"/>
      <c r="C39" s="267" t="s">
        <v>257</v>
      </c>
      <c r="D39" s="156"/>
      <c r="E39" s="156"/>
      <c r="F39" s="156"/>
      <c r="G39" s="156"/>
      <c r="H39" s="159" t="s">
        <v>88</v>
      </c>
      <c r="I39" s="267" t="s">
        <v>258</v>
      </c>
      <c r="J39" s="156"/>
      <c r="K39" s="156"/>
      <c r="L39" s="156"/>
      <c r="M39" s="156"/>
      <c r="N39" s="156"/>
      <c r="O39" s="166" t="s">
        <v>88</v>
      </c>
      <c r="P39" s="265"/>
    </row>
    <row r="40" ht="40.5" customHeight="1">
      <c r="A40" s="216"/>
      <c r="B40" s="216"/>
      <c r="C40" s="267" t="s">
        <v>259</v>
      </c>
      <c r="D40" s="156"/>
      <c r="E40" s="156"/>
      <c r="F40" s="156"/>
      <c r="G40" s="156"/>
      <c r="H40" s="271" t="s">
        <v>88</v>
      </c>
      <c r="I40" s="270" t="s">
        <v>233</v>
      </c>
      <c r="J40" s="156"/>
      <c r="K40" s="156"/>
      <c r="L40" s="156"/>
      <c r="M40" s="156"/>
      <c r="N40" s="156"/>
      <c r="O40" s="166" t="s">
        <v>88</v>
      </c>
      <c r="P40" s="265"/>
    </row>
    <row r="41" ht="40.5" customHeight="1">
      <c r="A41" s="216"/>
      <c r="B41" s="216"/>
      <c r="C41" s="296" t="s">
        <v>231</v>
      </c>
      <c r="D41" s="156"/>
      <c r="E41" s="156"/>
      <c r="F41" s="156"/>
      <c r="G41" s="156"/>
      <c r="H41" s="159" t="s">
        <v>88</v>
      </c>
      <c r="I41" s="158" t="s">
        <v>194</v>
      </c>
      <c r="J41" s="156"/>
      <c r="K41" s="156"/>
      <c r="L41" s="156"/>
      <c r="M41" s="156"/>
      <c r="N41" s="156"/>
      <c r="O41" s="166" t="s">
        <v>88</v>
      </c>
      <c r="P41" s="265"/>
    </row>
    <row r="42" ht="40.5" customHeight="1">
      <c r="A42" s="216"/>
      <c r="B42" s="216"/>
      <c r="C42" s="267" t="s">
        <v>260</v>
      </c>
      <c r="D42" s="156"/>
      <c r="E42" s="156"/>
      <c r="F42" s="156"/>
      <c r="G42" s="156"/>
      <c r="H42" s="271" t="s">
        <v>88</v>
      </c>
      <c r="I42" s="301" t="s">
        <v>198</v>
      </c>
      <c r="J42" s="299"/>
      <c r="K42" s="299"/>
      <c r="L42" s="299"/>
      <c r="M42" s="299"/>
      <c r="N42" s="299"/>
      <c r="O42" s="166" t="s">
        <v>88</v>
      </c>
      <c r="P42" s="265"/>
    </row>
    <row r="43" ht="40.5" customHeight="1">
      <c r="A43" s="216"/>
      <c r="B43" s="216"/>
      <c r="C43" s="270" t="s">
        <v>234</v>
      </c>
      <c r="D43" s="156"/>
      <c r="E43" s="156"/>
      <c r="F43" s="156"/>
      <c r="G43" s="156"/>
      <c r="H43" s="271" t="s">
        <v>88</v>
      </c>
      <c r="I43" s="158" t="s">
        <v>261</v>
      </c>
      <c r="J43" s="156"/>
      <c r="K43" s="156"/>
      <c r="L43" s="156"/>
      <c r="M43" s="156"/>
      <c r="N43" s="156"/>
      <c r="O43" s="166" t="s">
        <v>88</v>
      </c>
      <c r="P43" s="265"/>
    </row>
    <row r="44" ht="40.5" customHeight="1">
      <c r="A44" s="216"/>
      <c r="B44" s="216"/>
      <c r="C44" s="267" t="s">
        <v>262</v>
      </c>
      <c r="D44" s="156"/>
      <c r="E44" s="156"/>
      <c r="F44" s="156"/>
      <c r="G44" s="156"/>
      <c r="H44" s="271" t="s">
        <v>88</v>
      </c>
      <c r="I44" s="158" t="s">
        <v>263</v>
      </c>
      <c r="J44" s="156"/>
      <c r="K44" s="156"/>
      <c r="L44" s="156"/>
      <c r="M44" s="156"/>
      <c r="N44" s="156"/>
      <c r="O44" s="166" t="s">
        <v>88</v>
      </c>
      <c r="P44" s="265"/>
    </row>
    <row r="45" ht="40.5" customHeight="1">
      <c r="A45" s="216"/>
      <c r="B45" s="216"/>
      <c r="C45" s="309" t="s">
        <v>264</v>
      </c>
      <c r="D45" s="156"/>
      <c r="E45" s="156"/>
      <c r="F45" s="156"/>
      <c r="G45" s="156"/>
      <c r="H45" s="271" t="s">
        <v>88</v>
      </c>
      <c r="I45" s="299" t="s">
        <v>202</v>
      </c>
      <c r="J45" s="156"/>
      <c r="K45" s="156"/>
      <c r="L45" s="156"/>
      <c r="M45" s="156"/>
      <c r="N45" s="156"/>
      <c r="O45" s="166" t="s">
        <v>88</v>
      </c>
      <c r="P45" s="265"/>
    </row>
    <row r="46" ht="40.5" customHeight="1">
      <c r="A46" s="216"/>
      <c r="B46" s="216"/>
      <c r="C46" s="267" t="s">
        <v>253</v>
      </c>
      <c r="D46" s="156"/>
      <c r="E46" s="156"/>
      <c r="F46" s="156"/>
      <c r="G46" s="156"/>
      <c r="H46" s="271" t="s">
        <v>88</v>
      </c>
      <c r="I46" s="158" t="s">
        <v>265</v>
      </c>
      <c r="J46" s="156"/>
      <c r="K46" s="156"/>
      <c r="L46" s="156"/>
      <c r="M46" s="156"/>
      <c r="N46" s="156"/>
      <c r="O46" s="166" t="s">
        <v>88</v>
      </c>
      <c r="P46" s="265"/>
    </row>
    <row r="47" ht="40.5" customHeight="1">
      <c r="A47" s="216"/>
      <c r="B47" s="216"/>
      <c r="C47" s="267" t="s">
        <v>266</v>
      </c>
      <c r="D47" s="156"/>
      <c r="E47" s="156"/>
      <c r="F47" s="156"/>
      <c r="G47" s="156"/>
      <c r="H47" s="271" t="s">
        <v>88</v>
      </c>
      <c r="I47" s="277" t="s">
        <v>209</v>
      </c>
      <c r="J47" s="156"/>
      <c r="K47" s="156"/>
      <c r="L47" s="156"/>
      <c r="M47" s="156"/>
      <c r="N47" s="278"/>
      <c r="O47" s="159" t="s">
        <v>88</v>
      </c>
      <c r="P47" s="265"/>
    </row>
    <row r="48" ht="40.5" customHeight="1">
      <c r="A48" s="216"/>
      <c r="B48" s="216"/>
      <c r="C48" s="267" t="s">
        <v>267</v>
      </c>
      <c r="D48" s="156"/>
      <c r="E48" s="156"/>
      <c r="F48" s="156"/>
      <c r="G48" s="156"/>
      <c r="H48" s="271" t="s">
        <v>88</v>
      </c>
      <c r="O48" s="276"/>
      <c r="P48" s="265"/>
    </row>
    <row r="49" ht="23.25" customHeight="1">
      <c r="A49" s="216"/>
      <c r="B49" s="216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65"/>
    </row>
    <row r="50" ht="22.5" customHeight="1">
      <c r="A50" s="216"/>
      <c r="B50" s="216"/>
      <c r="C50" s="295"/>
      <c r="D50" s="295"/>
      <c r="E50" s="295"/>
      <c r="F50" s="295"/>
      <c r="G50" s="295"/>
      <c r="H50" s="259" t="s">
        <v>104</v>
      </c>
      <c r="L50" s="261">
        <v>21900.0</v>
      </c>
      <c r="P50" s="265"/>
    </row>
    <row r="51" ht="18.0" customHeight="1">
      <c r="A51" s="216"/>
      <c r="B51" s="216"/>
      <c r="C51" s="295"/>
      <c r="D51" s="295"/>
      <c r="E51" s="295"/>
      <c r="F51" s="295"/>
      <c r="G51" s="295"/>
      <c r="H51" s="262" t="s">
        <v>27</v>
      </c>
      <c r="P51" s="265"/>
    </row>
    <row r="52" ht="51.0" customHeight="1">
      <c r="A52" s="216"/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285"/>
      <c r="R52" s="285"/>
    </row>
    <row r="53" ht="34.5" customHeight="1">
      <c r="A53" s="216"/>
      <c r="B53" s="170"/>
      <c r="C53" s="286" t="s">
        <v>268</v>
      </c>
      <c r="P53" s="170"/>
      <c r="Q53" s="285"/>
      <c r="R53" s="285"/>
    </row>
    <row r="54" ht="53.25" customHeight="1">
      <c r="A54" s="216"/>
      <c r="B54" s="170"/>
      <c r="C54" s="310" t="s">
        <v>269</v>
      </c>
      <c r="P54" s="170"/>
      <c r="Q54" s="285"/>
      <c r="R54" s="285"/>
    </row>
    <row r="55" ht="37.5" customHeight="1">
      <c r="A55" s="216"/>
      <c r="B55" s="216"/>
      <c r="C55" s="216"/>
      <c r="E55" s="74"/>
      <c r="R55" s="285"/>
    </row>
    <row r="56" ht="10.5" customHeight="1">
      <c r="A56" s="88"/>
      <c r="B56" s="89"/>
      <c r="C56" s="89"/>
      <c r="D56" s="89" t="s">
        <v>270</v>
      </c>
      <c r="I56" s="2"/>
      <c r="J56" s="2"/>
      <c r="K56" s="2"/>
      <c r="L56" s="2"/>
      <c r="M56" s="2"/>
      <c r="N56" s="2"/>
      <c r="O56" s="2"/>
      <c r="P56" s="2"/>
      <c r="Q56" s="93"/>
    </row>
    <row r="57" ht="19.5" customHeight="1">
      <c r="A57" s="88"/>
      <c r="B57" s="89"/>
      <c r="C57" s="89"/>
      <c r="I57" s="173" t="s">
        <v>56</v>
      </c>
      <c r="L57" s="291" t="s">
        <v>216</v>
      </c>
      <c r="O57" s="291" t="s">
        <v>58</v>
      </c>
      <c r="Q57" s="94"/>
    </row>
    <row r="58" ht="13.5" customHeight="1">
      <c r="A58" s="88"/>
      <c r="B58" s="89"/>
      <c r="C58" s="89"/>
      <c r="I58" s="89"/>
      <c r="J58" s="175"/>
      <c r="N58" s="175"/>
      <c r="Q58" s="94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70">
    <mergeCell ref="I45:N45"/>
    <mergeCell ref="I46:N46"/>
    <mergeCell ref="I37:N37"/>
    <mergeCell ref="I38:N38"/>
    <mergeCell ref="I39:N39"/>
    <mergeCell ref="I40:N40"/>
    <mergeCell ref="I41:N41"/>
    <mergeCell ref="I43:N43"/>
    <mergeCell ref="I44:N44"/>
    <mergeCell ref="I57:K57"/>
    <mergeCell ref="L57:N57"/>
    <mergeCell ref="O57:P57"/>
    <mergeCell ref="J58:M58"/>
    <mergeCell ref="N58:P58"/>
    <mergeCell ref="H50:K50"/>
    <mergeCell ref="L50:O51"/>
    <mergeCell ref="H51:K51"/>
    <mergeCell ref="C53:O53"/>
    <mergeCell ref="C54:O54"/>
    <mergeCell ref="E55:Q55"/>
    <mergeCell ref="D56:H58"/>
    <mergeCell ref="K2:P2"/>
    <mergeCell ref="K3:P4"/>
    <mergeCell ref="C6:O6"/>
    <mergeCell ref="C8:I8"/>
    <mergeCell ref="M8:O8"/>
    <mergeCell ref="C9:O9"/>
    <mergeCell ref="C10:M10"/>
    <mergeCell ref="C11:O11"/>
    <mergeCell ref="C12:O12"/>
    <mergeCell ref="C13:O13"/>
    <mergeCell ref="C14:O14"/>
    <mergeCell ref="H16:K16"/>
    <mergeCell ref="L16:O17"/>
    <mergeCell ref="H17:K17"/>
    <mergeCell ref="C20:J20"/>
    <mergeCell ref="M20:O20"/>
    <mergeCell ref="C21:G21"/>
    <mergeCell ref="I21:M21"/>
    <mergeCell ref="C22:G22"/>
    <mergeCell ref="J22:M22"/>
    <mergeCell ref="J23:M23"/>
    <mergeCell ref="J24:M24"/>
    <mergeCell ref="I25:M25"/>
    <mergeCell ref="C26:G26"/>
    <mergeCell ref="J26:M26"/>
    <mergeCell ref="C27:G27"/>
    <mergeCell ref="J27:M27"/>
    <mergeCell ref="I28:M28"/>
    <mergeCell ref="C28:G28"/>
    <mergeCell ref="C29:G29"/>
    <mergeCell ref="H31:K31"/>
    <mergeCell ref="L31:O32"/>
    <mergeCell ref="H32:K32"/>
    <mergeCell ref="M35:O35"/>
    <mergeCell ref="I36:N36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I47:M47"/>
    <mergeCell ref="C48:G48"/>
  </mergeCells>
  <printOptions gridLines="1" horizontalCentered="1"/>
  <pageMargins bottom="0.0" footer="0.0" header="0.0" left="0.0" right="0.0" top="0.0"/>
  <pageSetup fitToHeight="0" paperSize="5" cellComments="atEnd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0"/>
    <col customWidth="1" min="2" max="2" width="6.25"/>
    <col customWidth="1" min="3" max="4" width="5.75"/>
    <col customWidth="1" min="5" max="5" width="6.63"/>
    <col customWidth="1" min="6" max="6" width="6.5"/>
    <col customWidth="1" min="7" max="7" width="4.5"/>
    <col customWidth="1" min="8" max="8" width="7.88"/>
    <col customWidth="1" min="9" max="10" width="5.13"/>
    <col customWidth="1" min="11" max="11" width="7.75"/>
    <col customWidth="1" min="12" max="12" width="6.63"/>
    <col customWidth="1" min="13" max="13" width="7.25"/>
    <col customWidth="1" min="14" max="14" width="7.0"/>
    <col customWidth="1" min="15" max="15" width="6.13"/>
    <col customWidth="1" min="16" max="16" width="9.5"/>
    <col customWidth="1" min="17" max="17" width="7.0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">
        <v>3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/>
      <c r="Q3" s="4"/>
    </row>
    <row r="4" ht="18.0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2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6" t="s">
        <v>271</v>
      </c>
      <c r="P5" s="7">
        <f>'HOJA RESÚMEN 2024'!P5</f>
        <v>45434</v>
      </c>
      <c r="Q5" s="8"/>
    </row>
    <row r="6" ht="29.25" customHeight="1">
      <c r="A6" s="150"/>
      <c r="B6" s="150"/>
      <c r="C6" s="150" t="s">
        <v>272</v>
      </c>
      <c r="P6" s="150"/>
      <c r="Q6" s="150"/>
    </row>
    <row r="7" ht="39.0" customHeight="1">
      <c r="A7" s="9"/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</row>
    <row r="8" ht="31.5" customHeight="1">
      <c r="A8" s="9"/>
      <c r="B8" s="312" t="s">
        <v>273</v>
      </c>
      <c r="I8" s="313"/>
      <c r="J8" s="313"/>
      <c r="K8" s="312" t="s">
        <v>274</v>
      </c>
    </row>
    <row r="9" ht="30.0" customHeight="1">
      <c r="A9" s="9"/>
      <c r="B9" s="314" t="s">
        <v>275</v>
      </c>
      <c r="I9" s="315"/>
      <c r="J9" s="315"/>
      <c r="K9" s="314" t="s">
        <v>276</v>
      </c>
      <c r="Q9" s="315"/>
      <c r="R9" s="315"/>
      <c r="S9" s="315"/>
      <c r="T9" s="315"/>
      <c r="U9" s="315"/>
      <c r="V9" s="315"/>
      <c r="W9" s="315"/>
      <c r="X9" s="315"/>
      <c r="Y9" s="315"/>
    </row>
    <row r="10" ht="30.0" customHeight="1">
      <c r="A10" s="24"/>
      <c r="I10" s="316"/>
      <c r="J10" s="316"/>
      <c r="Q10" s="23"/>
    </row>
    <row r="11" ht="30.0" customHeight="1">
      <c r="A11" s="27"/>
      <c r="B11" s="317"/>
      <c r="C11" s="317"/>
      <c r="D11" s="317"/>
      <c r="E11" s="317"/>
      <c r="F11" s="317"/>
      <c r="G11" s="317"/>
      <c r="H11" s="317"/>
      <c r="I11" s="316"/>
      <c r="J11" s="318"/>
      <c r="K11" s="319"/>
      <c r="L11" s="319"/>
      <c r="M11" s="319"/>
      <c r="N11" s="319"/>
      <c r="O11" s="319"/>
      <c r="P11" s="319"/>
      <c r="Q11" s="36"/>
    </row>
    <row r="12" ht="30.0" customHeight="1">
      <c r="A12" s="27"/>
      <c r="B12" s="317"/>
      <c r="C12" s="317"/>
      <c r="D12" s="317"/>
      <c r="E12" s="317"/>
      <c r="F12" s="317"/>
      <c r="G12" s="317"/>
      <c r="H12" s="317"/>
      <c r="I12" s="316"/>
      <c r="J12" s="318"/>
      <c r="K12" s="319"/>
      <c r="L12" s="319"/>
      <c r="M12" s="319"/>
      <c r="N12" s="319"/>
      <c r="O12" s="319"/>
      <c r="P12" s="319"/>
      <c r="Q12" s="36"/>
    </row>
    <row r="13" ht="37.5" customHeight="1">
      <c r="A13" s="27"/>
      <c r="B13" s="317"/>
      <c r="C13" s="317"/>
      <c r="D13" s="317"/>
      <c r="E13" s="317"/>
      <c r="F13" s="317"/>
      <c r="G13" s="317"/>
      <c r="H13" s="317"/>
      <c r="I13" s="316"/>
      <c r="J13" s="318"/>
      <c r="K13" s="319"/>
      <c r="L13" s="319"/>
      <c r="M13" s="319"/>
      <c r="N13" s="319"/>
      <c r="O13" s="319"/>
      <c r="P13" s="319"/>
      <c r="Q13" s="36"/>
    </row>
    <row r="14" ht="22.5" customHeight="1">
      <c r="A14" s="27"/>
      <c r="B14" s="320"/>
      <c r="C14" s="320"/>
      <c r="D14" s="320"/>
      <c r="E14" s="320"/>
      <c r="F14" s="320"/>
      <c r="G14" s="320"/>
      <c r="H14" s="320"/>
      <c r="I14" s="316"/>
      <c r="J14" s="318"/>
      <c r="K14" s="320"/>
      <c r="L14" s="320"/>
      <c r="M14" s="320"/>
      <c r="N14" s="320"/>
      <c r="O14" s="320"/>
      <c r="P14" s="320"/>
      <c r="Q14" s="36"/>
    </row>
    <row r="15" ht="31.5" customHeight="1">
      <c r="A15" s="27"/>
      <c r="B15" s="312" t="s">
        <v>277</v>
      </c>
      <c r="I15" s="313"/>
      <c r="J15" s="313"/>
      <c r="K15" s="312" t="s">
        <v>278</v>
      </c>
      <c r="Q15" s="36"/>
    </row>
    <row r="16" ht="30.0" customHeight="1">
      <c r="A16" s="27"/>
      <c r="B16" s="314" t="s">
        <v>279</v>
      </c>
      <c r="K16" s="319" t="s">
        <v>280</v>
      </c>
      <c r="Q16" s="36"/>
    </row>
    <row r="17" ht="30.0" customHeight="1">
      <c r="A17" s="27"/>
      <c r="I17" s="316"/>
      <c r="J17" s="316"/>
      <c r="Q17" s="36"/>
    </row>
    <row r="18" ht="30.0" customHeight="1">
      <c r="A18" s="27"/>
      <c r="B18" s="314"/>
      <c r="I18" s="316"/>
      <c r="J18" s="316"/>
      <c r="K18" s="319"/>
      <c r="L18" s="319"/>
      <c r="M18" s="319"/>
      <c r="N18" s="319"/>
      <c r="O18" s="319"/>
      <c r="P18" s="319"/>
      <c r="Q18" s="36"/>
    </row>
    <row r="19" ht="30.0" customHeight="1">
      <c r="A19" s="27"/>
      <c r="I19" s="316"/>
      <c r="J19" s="316"/>
      <c r="K19" s="319"/>
      <c r="L19" s="319"/>
      <c r="M19" s="319"/>
      <c r="N19" s="319"/>
      <c r="O19" s="319"/>
      <c r="P19" s="319"/>
      <c r="Q19" s="36"/>
    </row>
    <row r="20" ht="37.5" customHeight="1">
      <c r="A20" s="27"/>
      <c r="B20" s="319"/>
      <c r="C20" s="319"/>
      <c r="D20" s="319"/>
      <c r="E20" s="319"/>
      <c r="F20" s="319"/>
      <c r="G20" s="319"/>
      <c r="H20" s="319"/>
      <c r="I20" s="316"/>
      <c r="J20" s="316"/>
      <c r="K20" s="319"/>
      <c r="L20" s="319"/>
      <c r="M20" s="319"/>
      <c r="N20" s="319"/>
      <c r="O20" s="319"/>
      <c r="P20" s="319"/>
      <c r="Q20" s="36"/>
    </row>
    <row r="21" ht="26.25" customHeight="1">
      <c r="A21" s="27"/>
      <c r="B21" s="320"/>
      <c r="C21" s="320"/>
      <c r="D21" s="320"/>
      <c r="E21" s="320"/>
      <c r="F21" s="320"/>
      <c r="G21" s="320"/>
      <c r="H21" s="320"/>
      <c r="I21" s="316"/>
      <c r="J21" s="316"/>
      <c r="K21" s="316"/>
      <c r="L21" s="316"/>
      <c r="M21" s="316"/>
      <c r="N21" s="316"/>
      <c r="O21" s="316"/>
      <c r="P21" s="321"/>
      <c r="Q21" s="36"/>
    </row>
    <row r="22" ht="31.5" customHeight="1">
      <c r="A22" s="27"/>
      <c r="B22" s="312" t="s">
        <v>281</v>
      </c>
      <c r="I22" s="313"/>
      <c r="J22" s="313"/>
      <c r="K22" s="312" t="s">
        <v>282</v>
      </c>
    </row>
    <row r="23" ht="30.0" customHeight="1">
      <c r="A23" s="27"/>
      <c r="B23" s="319" t="s">
        <v>283</v>
      </c>
      <c r="I23" s="322"/>
      <c r="J23" s="322"/>
      <c r="K23" s="319" t="s">
        <v>284</v>
      </c>
      <c r="Q23" s="320"/>
    </row>
    <row r="24" ht="30.0" customHeight="1">
      <c r="A24" s="27"/>
      <c r="I24" s="322"/>
      <c r="J24" s="322"/>
    </row>
    <row r="25" ht="30.0" customHeight="1">
      <c r="A25" s="27"/>
      <c r="B25" s="319"/>
      <c r="C25" s="319"/>
      <c r="D25" s="319"/>
      <c r="E25" s="319"/>
      <c r="F25" s="319"/>
      <c r="G25" s="319"/>
      <c r="H25" s="319"/>
      <c r="I25" s="311"/>
      <c r="J25" s="311"/>
      <c r="K25" s="323"/>
      <c r="L25" s="323"/>
      <c r="M25" s="323"/>
      <c r="N25" s="323"/>
      <c r="O25" s="323"/>
      <c r="P25" s="323"/>
    </row>
    <row r="26" ht="30.0" customHeight="1">
      <c r="A26" s="27"/>
      <c r="B26" s="319"/>
      <c r="C26" s="319"/>
      <c r="D26" s="319"/>
      <c r="E26" s="319"/>
      <c r="F26" s="319"/>
      <c r="G26" s="319"/>
      <c r="H26" s="319"/>
      <c r="I26" s="311"/>
      <c r="J26" s="311"/>
      <c r="K26" s="323"/>
      <c r="L26" s="323"/>
      <c r="M26" s="323"/>
      <c r="N26" s="323"/>
      <c r="O26" s="323"/>
      <c r="P26" s="323"/>
      <c r="Q26" s="36"/>
    </row>
    <row r="27" ht="33.75" customHeight="1">
      <c r="A27" s="27"/>
      <c r="B27" s="319"/>
      <c r="C27" s="319"/>
      <c r="D27" s="319"/>
      <c r="E27" s="319"/>
      <c r="F27" s="319"/>
      <c r="G27" s="319"/>
      <c r="H27" s="319"/>
      <c r="I27" s="311"/>
      <c r="J27" s="311"/>
      <c r="K27" s="323"/>
      <c r="L27" s="323"/>
      <c r="M27" s="323"/>
      <c r="N27" s="323"/>
      <c r="O27" s="323"/>
      <c r="P27" s="323"/>
      <c r="Q27" s="36"/>
    </row>
    <row r="28" ht="36.0" customHeight="1">
      <c r="A28" s="27"/>
      <c r="B28" s="320"/>
      <c r="C28" s="320"/>
      <c r="D28" s="320"/>
      <c r="E28" s="320"/>
      <c r="F28" s="320"/>
      <c r="G28" s="320"/>
      <c r="H28" s="320"/>
      <c r="I28" s="311"/>
      <c r="J28" s="311"/>
      <c r="K28" s="311"/>
      <c r="L28" s="311"/>
      <c r="M28" s="311"/>
      <c r="N28" s="311"/>
      <c r="O28" s="311"/>
      <c r="P28" s="311"/>
      <c r="Q28" s="36"/>
    </row>
    <row r="29" ht="28.5" customHeight="1">
      <c r="A29" s="27"/>
      <c r="B29" s="320"/>
      <c r="C29" s="320"/>
      <c r="D29" s="320"/>
      <c r="E29" s="320"/>
      <c r="F29" s="320"/>
      <c r="G29" s="320"/>
      <c r="H29" s="320"/>
      <c r="I29" s="311"/>
      <c r="J29" s="311"/>
      <c r="K29" s="311"/>
      <c r="L29" s="311"/>
      <c r="M29" s="311"/>
      <c r="N29" s="311"/>
      <c r="O29" s="311"/>
      <c r="P29" s="311"/>
      <c r="Q29" s="36"/>
    </row>
    <row r="30" ht="12.0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</row>
    <row r="31" ht="16.5" customHeight="1">
      <c r="A31" s="88"/>
      <c r="B31" s="89"/>
      <c r="C31" s="324" t="s">
        <v>285</v>
      </c>
      <c r="I31" s="325" t="s">
        <v>56</v>
      </c>
      <c r="L31" s="92" t="s">
        <v>57</v>
      </c>
      <c r="O31" s="92" t="s">
        <v>58</v>
      </c>
      <c r="Q31" s="93"/>
    </row>
    <row r="32" ht="19.5" customHeight="1">
      <c r="A32" s="88"/>
      <c r="B32" s="89"/>
      <c r="Q32" s="94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21">
    <mergeCell ref="K2:P2"/>
    <mergeCell ref="K3:P4"/>
    <mergeCell ref="C6:O6"/>
    <mergeCell ref="B8:H8"/>
    <mergeCell ref="K8:P8"/>
    <mergeCell ref="B9:H10"/>
    <mergeCell ref="K9:P10"/>
    <mergeCell ref="K22:P22"/>
    <mergeCell ref="K23:P24"/>
    <mergeCell ref="Q23:Q25"/>
    <mergeCell ref="C31:H32"/>
    <mergeCell ref="I31:K32"/>
    <mergeCell ref="L31:N32"/>
    <mergeCell ref="O31:P32"/>
    <mergeCell ref="B15:H15"/>
    <mergeCell ref="K15:P15"/>
    <mergeCell ref="B16:H17"/>
    <mergeCell ref="K16:P17"/>
    <mergeCell ref="B18:H19"/>
    <mergeCell ref="B22:H22"/>
    <mergeCell ref="B23:H24"/>
  </mergeCells>
  <printOptions gridLines="1" horizontalCentered="1"/>
  <pageMargins bottom="0.0" footer="0.0" header="0.0" left="0.0" right="0.0" top="0.0"/>
  <pageSetup cellComments="atEnd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8" width="6.63"/>
    <col customWidth="1" min="9" max="9" width="8.38"/>
    <col customWidth="1" min="10" max="10" width="7.38"/>
    <col customWidth="1" min="11" max="11" width="6.13"/>
    <col customWidth="1" min="12" max="12" width="6.63"/>
    <col customWidth="1" min="13" max="13" width="10.75"/>
    <col customWidth="1" min="14" max="14" width="6.63"/>
    <col customWidth="1" min="15" max="15" width="7.88"/>
    <col customWidth="1" min="16" max="16" width="9.0"/>
    <col customWidth="1" min="17" max="17" width="9.88"/>
  </cols>
  <sheetData>
    <row r="1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286</v>
      </c>
      <c r="P5" s="149">
        <f>'HOJA RESÚMEN 2024'!P5</f>
        <v>45434</v>
      </c>
      <c r="Q5" s="8"/>
    </row>
    <row r="6" ht="31.5" customHeight="1">
      <c r="A6" s="150"/>
      <c r="B6" s="150"/>
      <c r="C6" s="150" t="s">
        <v>24</v>
      </c>
      <c r="P6" s="150"/>
      <c r="Q6" s="150"/>
    </row>
    <row r="7" ht="27.0" customHeight="1">
      <c r="A7" s="216"/>
      <c r="B7" s="216"/>
      <c r="C7" s="326" t="s">
        <v>287</v>
      </c>
      <c r="I7" s="213"/>
      <c r="J7" s="213"/>
      <c r="K7" s="213"/>
      <c r="L7" s="213"/>
      <c r="M7" s="327" t="s">
        <v>288</v>
      </c>
    </row>
    <row r="8" ht="17.25" customHeight="1">
      <c r="A8" s="216"/>
      <c r="B8" s="216"/>
      <c r="C8" s="219" t="s">
        <v>289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215" t="s">
        <v>88</v>
      </c>
      <c r="O8" s="328"/>
      <c r="P8" s="213"/>
    </row>
    <row r="9" ht="21.75" customHeight="1">
      <c r="A9" s="216"/>
      <c r="B9" s="216"/>
      <c r="C9" s="219" t="s">
        <v>290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215" t="s">
        <v>88</v>
      </c>
      <c r="O9" s="328"/>
      <c r="P9" s="213"/>
    </row>
    <row r="10" ht="25.5" customHeight="1">
      <c r="A10" s="216"/>
      <c r="B10" s="216"/>
      <c r="C10" s="219" t="s">
        <v>291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215" t="s">
        <v>88</v>
      </c>
      <c r="O10" s="328"/>
      <c r="P10" s="213"/>
    </row>
    <row r="11" ht="24.0" customHeight="1">
      <c r="A11" s="216"/>
      <c r="B11" s="216"/>
      <c r="C11" s="219" t="s">
        <v>292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215" t="s">
        <v>88</v>
      </c>
      <c r="O11" s="215"/>
      <c r="P11" s="213"/>
    </row>
    <row r="12" ht="22.5" customHeight="1">
      <c r="A12" s="216"/>
      <c r="B12" s="216"/>
      <c r="C12" s="219" t="s">
        <v>293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215" t="s">
        <v>88</v>
      </c>
      <c r="O12" s="215"/>
      <c r="P12" s="213"/>
    </row>
    <row r="13" ht="11.25" customHeight="1">
      <c r="A13" s="216"/>
      <c r="B13" s="216"/>
      <c r="C13" s="213"/>
      <c r="D13" s="48"/>
      <c r="E13" s="213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213"/>
    </row>
    <row r="14" ht="21.0" customHeight="1">
      <c r="A14" s="216"/>
      <c r="B14" s="216"/>
      <c r="C14" s="48"/>
      <c r="D14" s="48"/>
      <c r="E14" s="48"/>
      <c r="F14" s="48"/>
      <c r="G14" s="48"/>
      <c r="H14" s="329" t="s">
        <v>163</v>
      </c>
      <c r="L14" s="330">
        <v>2900.0</v>
      </c>
    </row>
    <row r="15" ht="15.0" customHeight="1">
      <c r="A15" s="216"/>
      <c r="B15" s="216"/>
      <c r="C15" s="48"/>
      <c r="D15" s="48"/>
      <c r="E15" s="48"/>
      <c r="F15" s="48"/>
      <c r="G15" s="48"/>
      <c r="H15" s="331" t="s">
        <v>27</v>
      </c>
    </row>
    <row r="16" ht="6.75" customHeight="1">
      <c r="A16" s="216"/>
      <c r="B16" s="216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ht="27.75" customHeight="1">
      <c r="A17" s="216"/>
      <c r="B17" s="216"/>
      <c r="C17" s="332" t="s">
        <v>294</v>
      </c>
      <c r="N17" s="327" t="s">
        <v>86</v>
      </c>
      <c r="P17" s="141"/>
    </row>
    <row r="18" ht="18.0" customHeight="1">
      <c r="A18" s="216"/>
      <c r="B18" s="216"/>
      <c r="C18" s="163" t="s">
        <v>295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9" t="s">
        <v>88</v>
      </c>
      <c r="P18" s="143"/>
    </row>
    <row r="19" ht="18.75" customHeight="1">
      <c r="A19" s="216"/>
      <c r="B19" s="216"/>
      <c r="C19" s="219" t="s">
        <v>296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9" t="s">
        <v>88</v>
      </c>
      <c r="P19" s="143"/>
    </row>
    <row r="20" ht="17.25" customHeight="1">
      <c r="A20" s="216"/>
      <c r="B20" s="216"/>
      <c r="C20" s="219" t="s">
        <v>297</v>
      </c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9" t="s">
        <v>88</v>
      </c>
      <c r="P20" s="143"/>
    </row>
    <row r="21" ht="26.25" customHeight="1">
      <c r="A21" s="216"/>
      <c r="B21" s="216"/>
      <c r="C21" s="163" t="s">
        <v>298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7" t="s">
        <v>88</v>
      </c>
      <c r="P21" s="143"/>
      <c r="R21" s="252"/>
    </row>
    <row r="22" ht="24.0" customHeight="1">
      <c r="A22" s="216"/>
      <c r="B22" s="216"/>
      <c r="C22" s="163" t="s">
        <v>299</v>
      </c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7" t="s">
        <v>88</v>
      </c>
      <c r="P22" s="143"/>
      <c r="R22" s="252"/>
    </row>
    <row r="23" ht="20.25" customHeight="1">
      <c r="A23" s="216"/>
      <c r="B23" s="216"/>
      <c r="C23" s="163" t="s">
        <v>300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7" t="s">
        <v>88</v>
      </c>
      <c r="P23" s="143"/>
      <c r="R23" s="252"/>
    </row>
    <row r="24" ht="21.0" customHeight="1">
      <c r="A24" s="216"/>
      <c r="B24" s="216"/>
      <c r="C24" s="163" t="s">
        <v>301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7" t="s">
        <v>88</v>
      </c>
      <c r="P24" s="143"/>
      <c r="R24" s="252"/>
    </row>
    <row r="25" ht="23.25" customHeight="1">
      <c r="A25" s="216"/>
      <c r="B25" s="216"/>
      <c r="C25" s="219" t="s">
        <v>302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9" t="s">
        <v>88</v>
      </c>
      <c r="P25" s="143"/>
    </row>
    <row r="26" ht="21.0" customHeight="1">
      <c r="A26" s="216"/>
      <c r="B26" s="216"/>
      <c r="C26" s="163" t="s">
        <v>303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9" t="s">
        <v>88</v>
      </c>
      <c r="P26" s="143"/>
    </row>
    <row r="27" ht="24.0" customHeight="1">
      <c r="A27" s="216"/>
      <c r="B27" s="216"/>
      <c r="C27" s="163" t="s">
        <v>304</v>
      </c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9" t="s">
        <v>88</v>
      </c>
      <c r="P27" s="143"/>
    </row>
    <row r="28" ht="19.5" customHeight="1">
      <c r="A28" s="216"/>
      <c r="B28" s="216"/>
      <c r="C28" s="163" t="s">
        <v>305</v>
      </c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7" t="s">
        <v>88</v>
      </c>
      <c r="P28" s="143"/>
    </row>
    <row r="29" ht="18.0" customHeight="1">
      <c r="A29" s="216"/>
      <c r="B29" s="216"/>
      <c r="C29" s="163" t="s">
        <v>306</v>
      </c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7" t="s">
        <v>88</v>
      </c>
      <c r="P29" s="48"/>
    </row>
    <row r="30" ht="10.5" customHeight="1">
      <c r="A30" s="216"/>
      <c r="B30" s="216"/>
      <c r="C30" s="213"/>
      <c r="D30" s="213"/>
      <c r="E30" s="213"/>
      <c r="F30" s="213"/>
      <c r="G30" s="213"/>
      <c r="H30" s="213"/>
      <c r="I30" s="213"/>
      <c r="J30" s="48"/>
      <c r="K30" s="48"/>
      <c r="L30" s="48"/>
      <c r="M30" s="48"/>
      <c r="N30" s="48"/>
      <c r="P30" s="48"/>
    </row>
    <row r="31" ht="21.0" customHeight="1">
      <c r="A31" s="216"/>
      <c r="B31" s="216"/>
      <c r="C31" s="213"/>
      <c r="D31" s="213"/>
      <c r="E31" s="213"/>
      <c r="F31" s="213"/>
      <c r="G31" s="213"/>
      <c r="H31" s="333" t="s">
        <v>307</v>
      </c>
      <c r="L31" s="330">
        <v>3900.0</v>
      </c>
      <c r="P31" s="334"/>
    </row>
    <row r="32" ht="19.5" customHeight="1">
      <c r="A32" s="216"/>
      <c r="B32" s="216"/>
      <c r="C32" s="48"/>
      <c r="D32" s="48"/>
      <c r="E32" s="48"/>
      <c r="F32" s="48"/>
      <c r="G32" s="48"/>
      <c r="H32" s="331" t="s">
        <v>27</v>
      </c>
      <c r="P32" s="334"/>
    </row>
    <row r="33" ht="6.0" customHeight="1">
      <c r="A33" s="216"/>
      <c r="B33" s="216"/>
      <c r="C33" s="28"/>
      <c r="D33" s="28"/>
      <c r="E33" s="28"/>
      <c r="F33" s="28"/>
      <c r="G33" s="28"/>
      <c r="H33" s="28"/>
      <c r="I33" s="28"/>
      <c r="J33" s="334"/>
      <c r="K33" s="334"/>
      <c r="L33" s="334"/>
      <c r="M33" s="334"/>
      <c r="N33" s="334"/>
      <c r="O33" s="334"/>
      <c r="P33" s="334"/>
    </row>
    <row r="34" ht="35.25" customHeight="1">
      <c r="A34" s="216"/>
      <c r="B34" s="216"/>
      <c r="C34" s="335" t="s">
        <v>308</v>
      </c>
      <c r="L34" s="335"/>
      <c r="M34" s="327" t="s">
        <v>86</v>
      </c>
      <c r="P34" s="265"/>
    </row>
    <row r="35" ht="15.0" customHeight="1">
      <c r="A35" s="216"/>
      <c r="B35" s="216"/>
      <c r="C35" s="270" t="s">
        <v>309</v>
      </c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72" t="s">
        <v>88</v>
      </c>
      <c r="P35" s="265"/>
    </row>
    <row r="36" ht="22.5" customHeight="1">
      <c r="A36" s="216"/>
      <c r="B36" s="216"/>
      <c r="C36" s="219" t="s">
        <v>310</v>
      </c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72" t="s">
        <v>88</v>
      </c>
      <c r="P36" s="265"/>
    </row>
    <row r="37" ht="22.5" customHeight="1">
      <c r="A37" s="216"/>
      <c r="B37" s="216"/>
      <c r="C37" s="219" t="s">
        <v>90</v>
      </c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72" t="s">
        <v>88</v>
      </c>
      <c r="P37" s="265"/>
    </row>
    <row r="38" ht="22.5" customHeight="1">
      <c r="A38" s="216"/>
      <c r="B38" s="216"/>
      <c r="C38" s="163" t="s">
        <v>311</v>
      </c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72" t="s">
        <v>88</v>
      </c>
      <c r="P38" s="265"/>
    </row>
    <row r="39" ht="22.5" customHeight="1">
      <c r="A39" s="216"/>
      <c r="B39" s="216"/>
      <c r="C39" s="163" t="s">
        <v>312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72" t="s">
        <v>88</v>
      </c>
      <c r="P39" s="265"/>
    </row>
    <row r="40" ht="22.5" customHeight="1">
      <c r="A40" s="216"/>
      <c r="B40" s="216"/>
      <c r="C40" s="163" t="s">
        <v>313</v>
      </c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72" t="s">
        <v>88</v>
      </c>
      <c r="P40" s="265"/>
    </row>
    <row r="41" ht="21.75" customHeight="1">
      <c r="A41" s="216"/>
      <c r="B41" s="216"/>
      <c r="C41" s="219" t="s">
        <v>297</v>
      </c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72" t="s">
        <v>88</v>
      </c>
      <c r="P41" s="265"/>
    </row>
    <row r="42" ht="18.0" customHeight="1">
      <c r="A42" s="216"/>
      <c r="B42" s="216"/>
      <c r="C42" s="163" t="s">
        <v>314</v>
      </c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72" t="s">
        <v>88</v>
      </c>
      <c r="P42" s="265"/>
    </row>
    <row r="43" ht="21.75" customHeight="1">
      <c r="A43" s="216"/>
      <c r="B43" s="170"/>
      <c r="C43" s="163" t="s">
        <v>315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336" t="s">
        <v>88</v>
      </c>
      <c r="P43" s="170"/>
      <c r="Q43" s="285"/>
      <c r="R43" s="285"/>
    </row>
    <row r="44" ht="11.25" customHeight="1">
      <c r="A44" s="216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285"/>
      <c r="R44" s="285"/>
    </row>
    <row r="45" ht="21.0" customHeight="1">
      <c r="A45" s="216"/>
      <c r="B45" s="170"/>
      <c r="C45" s="170"/>
      <c r="D45" s="170"/>
      <c r="E45" s="170"/>
      <c r="F45" s="170"/>
      <c r="G45" s="170"/>
      <c r="H45" s="333" t="s">
        <v>307</v>
      </c>
      <c r="L45" s="330">
        <v>4900.0</v>
      </c>
      <c r="P45" s="170"/>
      <c r="Q45" s="285"/>
      <c r="R45" s="285"/>
    </row>
    <row r="46" ht="11.25" customHeight="1">
      <c r="A46" s="216"/>
      <c r="B46" s="170"/>
      <c r="C46" s="170"/>
      <c r="D46" s="170"/>
      <c r="E46" s="170"/>
      <c r="F46" s="170"/>
      <c r="G46" s="170"/>
      <c r="H46" s="331" t="s">
        <v>27</v>
      </c>
      <c r="P46" s="170"/>
      <c r="Q46" s="285"/>
      <c r="R46" s="285"/>
    </row>
    <row r="47" ht="9.0" customHeight="1">
      <c r="A47" s="216"/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285"/>
      <c r="R47" s="285"/>
    </row>
    <row r="48" ht="10.5" customHeight="1">
      <c r="A48" s="216"/>
      <c r="B48" s="170" t="s">
        <v>316</v>
      </c>
      <c r="Q48" s="285"/>
      <c r="R48" s="285"/>
    </row>
    <row r="49" ht="12.75" customHeight="1">
      <c r="A49" s="216"/>
      <c r="B49" s="216"/>
      <c r="C49" s="216"/>
      <c r="E49" s="74"/>
      <c r="R49" s="285"/>
    </row>
    <row r="50" ht="10.5" customHeight="1">
      <c r="A50" s="88"/>
      <c r="B50" s="89"/>
      <c r="C50" s="89"/>
      <c r="D50" s="89" t="s">
        <v>317</v>
      </c>
      <c r="I50" s="2"/>
      <c r="J50" s="2"/>
      <c r="K50" s="2"/>
      <c r="L50" s="2"/>
      <c r="M50" s="2"/>
      <c r="N50" s="2"/>
      <c r="O50" s="2"/>
      <c r="P50" s="2"/>
      <c r="Q50" s="93"/>
    </row>
    <row r="51" ht="19.5" customHeight="1">
      <c r="A51" s="88"/>
      <c r="B51" s="89"/>
      <c r="C51" s="89"/>
      <c r="I51" s="173" t="s">
        <v>56</v>
      </c>
      <c r="L51" s="291" t="s">
        <v>216</v>
      </c>
      <c r="O51" s="291" t="s">
        <v>58</v>
      </c>
      <c r="Q51" s="94"/>
    </row>
    <row r="52" ht="13.5" customHeight="1">
      <c r="A52" s="88"/>
      <c r="B52" s="89"/>
      <c r="C52" s="89"/>
      <c r="I52" s="89"/>
      <c r="J52" s="175"/>
      <c r="N52" s="175"/>
      <c r="Q52" s="94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52">
    <mergeCell ref="K2:P2"/>
    <mergeCell ref="K3:P4"/>
    <mergeCell ref="C6:O6"/>
    <mergeCell ref="C7:H7"/>
    <mergeCell ref="M7:O7"/>
    <mergeCell ref="C8:M8"/>
    <mergeCell ref="C9:M9"/>
    <mergeCell ref="C10:M10"/>
    <mergeCell ref="C11:M11"/>
    <mergeCell ref="C12:M12"/>
    <mergeCell ref="H14:K14"/>
    <mergeCell ref="L14:O15"/>
    <mergeCell ref="H15:K15"/>
    <mergeCell ref="N17:O17"/>
    <mergeCell ref="C17:M17"/>
    <mergeCell ref="C18:M18"/>
    <mergeCell ref="C19:M19"/>
    <mergeCell ref="C20:M20"/>
    <mergeCell ref="C21:M21"/>
    <mergeCell ref="C22:M22"/>
    <mergeCell ref="C23:M23"/>
    <mergeCell ref="H31:K31"/>
    <mergeCell ref="H32:K32"/>
    <mergeCell ref="C24:M24"/>
    <mergeCell ref="C25:M25"/>
    <mergeCell ref="C26:M26"/>
    <mergeCell ref="C27:M27"/>
    <mergeCell ref="C28:M28"/>
    <mergeCell ref="C29:M29"/>
    <mergeCell ref="L31:O32"/>
    <mergeCell ref="C34:K34"/>
    <mergeCell ref="M34:O34"/>
    <mergeCell ref="C35:N35"/>
    <mergeCell ref="C36:N36"/>
    <mergeCell ref="C37:N37"/>
    <mergeCell ref="C38:N38"/>
    <mergeCell ref="C39:N39"/>
    <mergeCell ref="B48:P48"/>
    <mergeCell ref="E49:Q49"/>
    <mergeCell ref="D50:H52"/>
    <mergeCell ref="I51:K51"/>
    <mergeCell ref="L51:N51"/>
    <mergeCell ref="O51:P51"/>
    <mergeCell ref="J52:M52"/>
    <mergeCell ref="N52:P52"/>
    <mergeCell ref="C40:N40"/>
    <mergeCell ref="C41:N41"/>
    <mergeCell ref="C42:N42"/>
    <mergeCell ref="C43:N43"/>
    <mergeCell ref="H45:K45"/>
    <mergeCell ref="L45:O46"/>
    <mergeCell ref="H46:K46"/>
  </mergeCells>
  <printOptions gridLines="1" horizontalCentered="1"/>
  <pageMargins bottom="0.0" footer="0.0" header="0.0" left="0.0" right="0.0" top="0.0"/>
  <pageSetup fitToHeight="0" paperSize="5" cellComments="atEnd" orientation="portrait" pageOrder="overThenDown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6" width="6.63"/>
    <col customWidth="1" min="7" max="7" width="9.0"/>
    <col customWidth="1" min="8" max="9" width="6.63"/>
    <col customWidth="1" min="10" max="10" width="10.25"/>
    <col customWidth="1" min="11" max="11" width="4.13"/>
    <col customWidth="1" min="12" max="13" width="6.63"/>
    <col customWidth="1" min="14" max="14" width="7.13"/>
    <col customWidth="1" min="15" max="15" width="8.63"/>
    <col customWidth="1" min="16" max="16" width="10.38"/>
    <col customWidth="1" min="17" max="17" width="9.88"/>
    <col customWidth="1" min="18" max="26" width="14.3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8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318</v>
      </c>
      <c r="P5" s="149">
        <f>'HOJA RESÚMEN 2024'!P5</f>
        <v>45434</v>
      </c>
      <c r="Q5" s="8"/>
    </row>
    <row r="6" ht="32.25" customHeight="1">
      <c r="A6" s="150"/>
      <c r="B6" s="150"/>
      <c r="C6" s="150" t="s">
        <v>24</v>
      </c>
      <c r="P6" s="150"/>
      <c r="Q6" s="150"/>
    </row>
    <row r="7" ht="15.75" customHeight="1">
      <c r="A7" s="27"/>
      <c r="B7" s="27"/>
      <c r="C7" s="27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ht="9.75" customHeight="1">
      <c r="A8" s="27"/>
      <c r="B8" s="27"/>
      <c r="C8" s="27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</row>
    <row r="9" ht="15.75" customHeight="1">
      <c r="A9" s="27"/>
      <c r="B9" s="27"/>
      <c r="C9" s="27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</row>
    <row r="10" ht="15.75" customHeight="1">
      <c r="A10" s="27"/>
      <c r="B10" s="27"/>
      <c r="C10" s="27"/>
    </row>
    <row r="11" ht="15.75" customHeight="1">
      <c r="A11" s="27"/>
      <c r="B11" s="27"/>
      <c r="C11" s="27"/>
    </row>
    <row r="12">
      <c r="A12" s="27"/>
      <c r="B12" s="27"/>
      <c r="C12" s="151" t="s">
        <v>319</v>
      </c>
      <c r="N12" s="152" t="s">
        <v>86</v>
      </c>
    </row>
    <row r="13" ht="13.5" customHeight="1">
      <c r="A13" s="27"/>
      <c r="B13" s="27"/>
      <c r="C13" s="153"/>
      <c r="D13" s="153"/>
      <c r="E13" s="153"/>
      <c r="F13" s="153"/>
      <c r="G13" s="153"/>
      <c r="H13" s="153"/>
      <c r="I13" s="153"/>
      <c r="J13" s="153"/>
      <c r="K13" s="48"/>
      <c r="L13" s="48"/>
      <c r="M13" s="48"/>
      <c r="N13" s="154"/>
      <c r="O13" s="154"/>
    </row>
    <row r="14" ht="39.75" customHeight="1">
      <c r="A14" s="27"/>
      <c r="B14" s="27"/>
      <c r="C14" s="337" t="s">
        <v>320</v>
      </c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215" t="s">
        <v>88</v>
      </c>
      <c r="O14" s="187"/>
      <c r="P14" s="187"/>
    </row>
    <row r="15" ht="39.75" customHeight="1">
      <c r="A15" s="27"/>
      <c r="B15" s="27"/>
      <c r="C15" s="337" t="s">
        <v>321</v>
      </c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215" t="s">
        <v>88</v>
      </c>
      <c r="O15" s="215"/>
      <c r="P15" s="187"/>
    </row>
    <row r="16" ht="26.25" customHeight="1">
      <c r="A16" s="27"/>
      <c r="B16" s="27"/>
      <c r="C16" s="48"/>
      <c r="D16" s="187"/>
      <c r="E16" s="187"/>
      <c r="F16" s="187"/>
      <c r="G16" s="187"/>
      <c r="H16" s="187"/>
      <c r="I16" s="188"/>
      <c r="J16" s="188"/>
      <c r="K16" s="188"/>
      <c r="L16" s="188"/>
      <c r="M16" s="338"/>
      <c r="N16" s="338"/>
      <c r="O16" s="215"/>
      <c r="P16" s="187"/>
    </row>
    <row r="17" ht="26.25" customHeight="1">
      <c r="A17" s="27"/>
      <c r="B17" s="27"/>
      <c r="C17" s="48"/>
      <c r="D17" s="187"/>
      <c r="E17" s="187"/>
      <c r="F17" s="187"/>
      <c r="G17" s="187"/>
      <c r="H17" s="187"/>
      <c r="I17" s="188" t="s">
        <v>128</v>
      </c>
      <c r="M17" s="339">
        <v>3000.0</v>
      </c>
      <c r="P17" s="187"/>
    </row>
    <row r="18" ht="25.5" customHeight="1">
      <c r="A18" s="27"/>
      <c r="B18" s="27"/>
      <c r="C18" s="48"/>
      <c r="D18" s="187"/>
      <c r="E18" s="187"/>
      <c r="F18" s="187"/>
      <c r="G18" s="187"/>
      <c r="H18" s="187"/>
      <c r="I18" s="190" t="s">
        <v>27</v>
      </c>
      <c r="P18" s="187"/>
    </row>
    <row r="19" ht="123.75" customHeight="1">
      <c r="A19" s="27"/>
      <c r="B19" s="27"/>
      <c r="C19" s="48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</row>
    <row r="20" ht="55.5" customHeight="1">
      <c r="A20" s="27"/>
      <c r="B20" s="27"/>
      <c r="C20" s="48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1" ht="13.5" customHeight="1">
      <c r="A21" s="27"/>
      <c r="B21" s="27"/>
      <c r="C21" s="27"/>
      <c r="D21" s="48"/>
      <c r="E21" s="48"/>
      <c r="F21" s="48"/>
      <c r="G21" s="48"/>
      <c r="H21" s="48"/>
      <c r="I21" s="48"/>
      <c r="J21" s="48"/>
      <c r="K21" s="48"/>
      <c r="L21" s="48"/>
    </row>
    <row r="22" ht="18.0" customHeight="1">
      <c r="A22" s="27"/>
      <c r="B22" s="27"/>
      <c r="C22" s="27"/>
      <c r="D22" s="48"/>
      <c r="L22" s="168"/>
      <c r="M22" s="168"/>
      <c r="N22" s="168"/>
      <c r="O22" s="168"/>
      <c r="P22" s="169"/>
      <c r="Q22" s="169"/>
    </row>
    <row r="23" ht="18.0" customHeight="1">
      <c r="A23" s="27"/>
      <c r="B23" s="27"/>
      <c r="C23" s="27"/>
      <c r="D23" s="48"/>
      <c r="L23" s="168"/>
      <c r="M23" s="168"/>
      <c r="N23" s="168"/>
      <c r="O23" s="168"/>
      <c r="P23" s="169"/>
      <c r="Q23" s="169"/>
    </row>
    <row r="24" ht="18.0" customHeight="1">
      <c r="A24" s="27"/>
      <c r="B24" s="27"/>
      <c r="C24" s="27"/>
      <c r="D24" s="48"/>
      <c r="L24" s="168"/>
      <c r="M24" s="168"/>
      <c r="N24" s="168"/>
      <c r="O24" s="168"/>
      <c r="P24" s="169"/>
      <c r="Q24" s="169"/>
    </row>
    <row r="25" ht="18.0" customHeight="1">
      <c r="A25" s="27"/>
      <c r="B25" s="27"/>
      <c r="C25" s="27"/>
      <c r="D25" s="48"/>
      <c r="L25" s="168"/>
      <c r="M25" s="168"/>
      <c r="N25" s="168"/>
      <c r="O25" s="168"/>
      <c r="P25" s="169"/>
      <c r="Q25" s="169"/>
    </row>
    <row r="26" ht="18.0" customHeight="1">
      <c r="A26" s="27"/>
      <c r="B26" s="27"/>
      <c r="C26" s="27"/>
      <c r="D26" s="48"/>
      <c r="L26" s="168"/>
      <c r="M26" s="168"/>
      <c r="N26" s="168"/>
      <c r="O26" s="168"/>
      <c r="P26" s="169"/>
      <c r="Q26" s="169"/>
    </row>
    <row r="27" ht="18.0" customHeight="1">
      <c r="A27" s="27"/>
      <c r="B27" s="27"/>
      <c r="C27" s="27"/>
      <c r="D27" s="48"/>
      <c r="L27" s="168"/>
      <c r="M27" s="168"/>
      <c r="N27" s="168"/>
      <c r="O27" s="168"/>
      <c r="P27" s="169"/>
      <c r="Q27" s="169"/>
    </row>
    <row r="28" ht="21.75" customHeight="1">
      <c r="A28" s="27"/>
      <c r="B28" s="27"/>
      <c r="C28" s="27"/>
      <c r="G28" s="191"/>
      <c r="H28" s="192"/>
      <c r="I28" s="192"/>
      <c r="J28" s="192"/>
      <c r="K28" s="192"/>
      <c r="L28" s="192"/>
      <c r="M28" s="192"/>
      <c r="N28" s="192"/>
      <c r="O28" s="192"/>
      <c r="P28" s="192"/>
    </row>
    <row r="29" ht="171.0" customHeight="1">
      <c r="A29" s="27"/>
      <c r="B29" s="27"/>
      <c r="C29" s="27"/>
      <c r="G29" s="191"/>
      <c r="H29" s="192"/>
      <c r="I29" s="192"/>
      <c r="J29" s="192"/>
      <c r="K29" s="192"/>
      <c r="L29" s="192"/>
      <c r="M29" s="192"/>
      <c r="N29" s="192"/>
      <c r="O29" s="192"/>
      <c r="P29" s="192"/>
    </row>
    <row r="30" ht="22.5" customHeight="1">
      <c r="A30" s="170" t="s">
        <v>322</v>
      </c>
    </row>
    <row r="31" ht="23.25" customHeight="1">
      <c r="A31" s="27"/>
      <c r="B31" s="27"/>
      <c r="C31" s="27"/>
      <c r="E31" s="171"/>
      <c r="I31" s="48"/>
      <c r="J31" s="48"/>
      <c r="K31" s="171"/>
      <c r="N31" s="172"/>
      <c r="O31" s="172"/>
    </row>
    <row r="32" ht="15.75" customHeight="1">
      <c r="A32" s="2"/>
      <c r="B32" s="89"/>
      <c r="C32" s="89" t="s">
        <v>106</v>
      </c>
      <c r="H32" s="2"/>
      <c r="I32" s="2"/>
      <c r="J32" s="2"/>
      <c r="K32" s="2"/>
      <c r="L32" s="2"/>
      <c r="M32" s="2"/>
      <c r="N32" s="2"/>
      <c r="O32" s="2"/>
      <c r="P32" s="2"/>
      <c r="Q32" s="93"/>
    </row>
    <row r="33" ht="12.75" customHeight="1">
      <c r="A33" s="88"/>
      <c r="B33" s="89"/>
      <c r="H33" s="173" t="s">
        <v>56</v>
      </c>
      <c r="L33" s="174" t="s">
        <v>107</v>
      </c>
      <c r="P33" s="174" t="s">
        <v>108</v>
      </c>
    </row>
    <row r="34" ht="19.5" customHeight="1">
      <c r="A34" s="88"/>
      <c r="B34" s="89"/>
      <c r="H34" s="89"/>
      <c r="I34" s="89"/>
      <c r="J34" s="175"/>
      <c r="K34" s="175"/>
      <c r="L34" s="175"/>
      <c r="M34" s="175"/>
      <c r="N34" s="175"/>
      <c r="Q34" s="8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</sheetData>
  <mergeCells count="16">
    <mergeCell ref="K2:P2"/>
    <mergeCell ref="K3:P4"/>
    <mergeCell ref="C6:O6"/>
    <mergeCell ref="C12:M12"/>
    <mergeCell ref="N12:O12"/>
    <mergeCell ref="I17:L17"/>
    <mergeCell ref="M17:O18"/>
    <mergeCell ref="P33:Q33"/>
    <mergeCell ref="N34:P34"/>
    <mergeCell ref="I18:L18"/>
    <mergeCell ref="A30:Q30"/>
    <mergeCell ref="E31:H31"/>
    <mergeCell ref="K31:M31"/>
    <mergeCell ref="C32:G34"/>
    <mergeCell ref="H33:K33"/>
    <mergeCell ref="L33:O33"/>
  </mergeCells>
  <printOptions gridLines="1" horizontalCentered="1"/>
  <pageMargins bottom="0.0" footer="0.0" header="0.0" left="0.0" right="0.0" top="0.0"/>
  <pageSetup fitToHeight="0" cellComments="atEnd" orientation="portrait" pageOrder="overThenDown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6" width="6.63"/>
    <col customWidth="1" min="7" max="7" width="9.0"/>
    <col customWidth="1" min="8" max="9" width="6.63"/>
    <col customWidth="1" min="10" max="10" width="10.25"/>
    <col customWidth="1" min="11" max="11" width="4.13"/>
    <col customWidth="1" min="12" max="12" width="7.75"/>
    <col customWidth="1" min="13" max="13" width="6.63"/>
    <col customWidth="1" min="14" max="14" width="6.25"/>
    <col customWidth="1" min="15" max="15" width="7.5"/>
    <col customWidth="1" min="16" max="16" width="9.75"/>
    <col customWidth="1" min="17" max="17" width="9.8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22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323</v>
      </c>
      <c r="P5" s="149">
        <f>'HOJA RESÚMEN 2024'!P5</f>
        <v>45434</v>
      </c>
      <c r="Q5" s="8"/>
    </row>
    <row r="6" ht="35.25" customHeight="1">
      <c r="A6" s="150"/>
      <c r="B6" s="150"/>
      <c r="C6" s="150" t="s">
        <v>25</v>
      </c>
      <c r="P6" s="150"/>
      <c r="Q6" s="150"/>
    </row>
    <row r="7" ht="19.5" customHeight="1">
      <c r="A7" s="27"/>
      <c r="B7" s="27"/>
      <c r="C7" s="27"/>
    </row>
    <row r="8" ht="24.0" customHeight="1">
      <c r="A8" s="27"/>
      <c r="B8" s="27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</row>
    <row r="9" ht="37.5" customHeight="1">
      <c r="A9" s="27"/>
      <c r="B9" s="27"/>
      <c r="C9" s="326" t="s">
        <v>324</v>
      </c>
      <c r="K9" s="195"/>
      <c r="L9" s="195"/>
      <c r="M9" s="194" t="s">
        <v>288</v>
      </c>
    </row>
    <row r="10" ht="25.5" customHeight="1">
      <c r="A10" s="27"/>
      <c r="B10" s="27"/>
      <c r="C10" s="298" t="s">
        <v>325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202" t="s">
        <v>88</v>
      </c>
    </row>
    <row r="11" ht="30.0" customHeight="1">
      <c r="A11" s="27"/>
      <c r="B11" s="27"/>
      <c r="C11" s="298" t="s">
        <v>326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202" t="s">
        <v>88</v>
      </c>
    </row>
    <row r="12" ht="28.5" customHeight="1">
      <c r="A12" s="27"/>
      <c r="B12" s="27"/>
      <c r="C12" s="298" t="s">
        <v>327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202" t="s">
        <v>88</v>
      </c>
    </row>
    <row r="13" ht="28.5" customHeight="1">
      <c r="A13" s="27"/>
      <c r="B13" s="27"/>
      <c r="C13" s="298" t="s">
        <v>328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202" t="s">
        <v>88</v>
      </c>
    </row>
    <row r="14" ht="28.5" customHeight="1">
      <c r="A14" s="27"/>
      <c r="B14" s="27"/>
      <c r="C14" s="298" t="s">
        <v>329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202" t="s">
        <v>88</v>
      </c>
    </row>
    <row r="15" ht="28.5" customHeight="1">
      <c r="A15" s="27"/>
      <c r="B15" s="27"/>
      <c r="C15" s="298" t="s">
        <v>330</v>
      </c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202" t="s">
        <v>88</v>
      </c>
    </row>
    <row r="16" ht="28.5" customHeight="1">
      <c r="A16" s="27"/>
      <c r="B16" s="27"/>
      <c r="C16" s="298" t="s">
        <v>331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202" t="s">
        <v>88</v>
      </c>
    </row>
    <row r="17" ht="28.5" customHeight="1">
      <c r="A17" s="27"/>
      <c r="B17" s="27"/>
      <c r="C17" s="298" t="s">
        <v>332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202" t="s">
        <v>88</v>
      </c>
    </row>
    <row r="18" ht="33.0" customHeight="1">
      <c r="A18" s="27"/>
      <c r="B18" s="27"/>
      <c r="C18" s="340"/>
      <c r="D18" s="340"/>
      <c r="E18" s="340"/>
      <c r="F18" s="340"/>
      <c r="G18" s="340"/>
      <c r="H18" s="340"/>
      <c r="I18" s="340"/>
      <c r="J18" s="340"/>
      <c r="K18" s="340"/>
      <c r="L18" s="341"/>
      <c r="M18" s="342"/>
      <c r="N18" s="342"/>
      <c r="O18" s="342"/>
    </row>
    <row r="19" ht="24.0" customHeight="1">
      <c r="A19" s="27"/>
      <c r="B19" s="27"/>
      <c r="C19" s="340"/>
      <c r="D19" s="340"/>
      <c r="E19" s="340"/>
      <c r="F19" s="340"/>
      <c r="G19" s="340"/>
      <c r="H19" s="343" t="s">
        <v>333</v>
      </c>
      <c r="L19" s="344">
        <v>25000.0</v>
      </c>
    </row>
    <row r="20" ht="24.0" customHeight="1">
      <c r="A20" s="27"/>
      <c r="B20" s="27"/>
      <c r="C20" s="340"/>
      <c r="D20" s="340"/>
      <c r="E20" s="340"/>
      <c r="F20" s="340"/>
      <c r="G20" s="340"/>
      <c r="H20" s="345" t="s">
        <v>27</v>
      </c>
    </row>
    <row r="21">
      <c r="A21" s="27"/>
      <c r="B21" s="27"/>
      <c r="C21" s="340"/>
      <c r="D21" s="340"/>
      <c r="E21" s="340"/>
      <c r="F21" s="340"/>
      <c r="G21" s="340"/>
      <c r="H21" s="340"/>
      <c r="I21" s="340"/>
      <c r="J21" s="340"/>
      <c r="K21" s="340"/>
      <c r="L21" s="341"/>
      <c r="M21" s="342"/>
      <c r="N21" s="342"/>
      <c r="O21" s="342"/>
    </row>
    <row r="22" ht="37.5" customHeight="1">
      <c r="A22" s="27"/>
      <c r="B22" s="27"/>
      <c r="C22" s="340" t="s">
        <v>334</v>
      </c>
    </row>
    <row r="23" ht="33.75" customHeight="1">
      <c r="A23" s="27"/>
      <c r="B23" s="27"/>
      <c r="C23" s="298" t="s">
        <v>335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222"/>
      <c r="O23" s="245" t="s">
        <v>88</v>
      </c>
    </row>
    <row r="24" ht="33.75" customHeight="1">
      <c r="A24" s="27"/>
      <c r="B24" s="27"/>
      <c r="C24" s="346" t="s">
        <v>336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222"/>
      <c r="O24" s="143" t="s">
        <v>88</v>
      </c>
    </row>
    <row r="25" ht="33.75" customHeight="1">
      <c r="A25" s="27"/>
      <c r="B25" s="27"/>
      <c r="C25" s="298" t="s">
        <v>337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222"/>
      <c r="O25" s="143" t="s">
        <v>88</v>
      </c>
    </row>
    <row r="26" ht="33.75" customHeight="1">
      <c r="A26" s="27"/>
      <c r="B26" s="27"/>
      <c r="C26" s="346" t="s">
        <v>338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222"/>
      <c r="O26" s="143" t="s">
        <v>88</v>
      </c>
    </row>
    <row r="27" ht="33.75" customHeight="1">
      <c r="A27" s="27"/>
      <c r="B27" s="27"/>
      <c r="C27" s="346" t="s">
        <v>339</v>
      </c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222"/>
      <c r="O27" s="143" t="s">
        <v>88</v>
      </c>
    </row>
    <row r="28" ht="33.75" customHeight="1">
      <c r="A28" s="27"/>
      <c r="B28" s="27"/>
      <c r="C28" s="346" t="s">
        <v>340</v>
      </c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222"/>
      <c r="O28" s="347" t="s">
        <v>88</v>
      </c>
    </row>
    <row r="29" ht="35.25" customHeight="1">
      <c r="A29" s="27"/>
      <c r="B29" s="27"/>
      <c r="C29" s="195"/>
      <c r="D29" s="195"/>
      <c r="E29" s="195"/>
      <c r="F29" s="195"/>
      <c r="G29" s="195"/>
      <c r="H29" s="141"/>
      <c r="I29" s="141"/>
      <c r="J29" s="141"/>
      <c r="K29" s="141"/>
      <c r="L29" s="154"/>
      <c r="M29" s="154"/>
      <c r="N29" s="154"/>
      <c r="O29" s="154"/>
    </row>
    <row r="30" ht="21.75" customHeight="1">
      <c r="A30" s="27"/>
      <c r="B30" s="27"/>
      <c r="C30" s="195"/>
      <c r="D30" s="195"/>
      <c r="E30" s="195"/>
      <c r="F30" s="195"/>
      <c r="G30" s="195"/>
      <c r="H30" s="348" t="s">
        <v>341</v>
      </c>
      <c r="L30" s="349">
        <v>25000.0</v>
      </c>
    </row>
    <row r="31" ht="20.25" customHeight="1">
      <c r="A31" s="27"/>
      <c r="B31" s="27"/>
      <c r="C31" s="195"/>
      <c r="D31" s="195"/>
      <c r="E31" s="195"/>
      <c r="F31" s="195"/>
      <c r="G31" s="195"/>
      <c r="H31" s="345" t="s">
        <v>27</v>
      </c>
      <c r="P31" s="341"/>
    </row>
    <row r="32" ht="15.75" customHeight="1">
      <c r="A32" s="27"/>
      <c r="B32" s="27"/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</row>
    <row r="33" ht="22.5" customHeight="1">
      <c r="A33" s="27"/>
      <c r="B33" s="27"/>
      <c r="C33" s="27"/>
      <c r="D33" s="48"/>
      <c r="F33" s="192"/>
      <c r="G33" s="192"/>
      <c r="H33" s="192"/>
      <c r="I33" s="192"/>
      <c r="J33" s="192"/>
      <c r="K33" s="192"/>
      <c r="L33" s="192"/>
      <c r="M33" s="192"/>
      <c r="N33" s="192"/>
    </row>
    <row r="34" ht="22.5" customHeight="1">
      <c r="A34" s="27"/>
      <c r="B34" s="170" t="s">
        <v>342</v>
      </c>
      <c r="Q34" s="170"/>
      <c r="R34" s="170"/>
    </row>
    <row r="35" ht="15.75" customHeight="1">
      <c r="A35" s="27"/>
      <c r="B35" s="27"/>
      <c r="C35" s="27"/>
      <c r="H35" s="192"/>
      <c r="I35" s="192"/>
      <c r="J35" s="192"/>
      <c r="K35" s="192"/>
      <c r="L35" s="192"/>
      <c r="M35" s="192"/>
      <c r="N35" s="192"/>
      <c r="O35" s="192"/>
      <c r="P35" s="172"/>
    </row>
    <row r="36" ht="15.75" customHeight="1">
      <c r="A36" s="2"/>
      <c r="B36" s="89"/>
      <c r="C36" s="89" t="s">
        <v>106</v>
      </c>
      <c r="H36" s="2"/>
      <c r="I36" s="2"/>
      <c r="J36" s="2"/>
      <c r="K36" s="2"/>
      <c r="L36" s="2"/>
      <c r="M36" s="2"/>
      <c r="N36" s="2"/>
      <c r="O36" s="2"/>
      <c r="P36" s="2"/>
      <c r="Q36" s="93"/>
    </row>
    <row r="37" ht="19.5" customHeight="1">
      <c r="A37" s="88"/>
      <c r="B37" s="89"/>
      <c r="H37" s="173" t="s">
        <v>56</v>
      </c>
      <c r="L37" s="174" t="s">
        <v>107</v>
      </c>
      <c r="P37" s="174" t="s">
        <v>108</v>
      </c>
    </row>
    <row r="38" ht="15.75" customHeight="1">
      <c r="A38" s="88"/>
      <c r="B38" s="89"/>
      <c r="H38" s="89"/>
      <c r="I38" s="89"/>
      <c r="J38" s="175"/>
      <c r="K38" s="175"/>
      <c r="L38" s="175"/>
      <c r="M38" s="175"/>
      <c r="N38" s="175"/>
      <c r="Q38" s="8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2">
    <mergeCell ref="K2:P2"/>
    <mergeCell ref="K3:P4"/>
    <mergeCell ref="C6:O6"/>
    <mergeCell ref="C9:J9"/>
    <mergeCell ref="M9:O9"/>
    <mergeCell ref="C10:N10"/>
    <mergeCell ref="C11:N11"/>
    <mergeCell ref="H19:K19"/>
    <mergeCell ref="H20:K20"/>
    <mergeCell ref="C12:N12"/>
    <mergeCell ref="C13:N13"/>
    <mergeCell ref="C14:N14"/>
    <mergeCell ref="C15:N15"/>
    <mergeCell ref="C16:N16"/>
    <mergeCell ref="C17:N17"/>
    <mergeCell ref="L19:O20"/>
    <mergeCell ref="C22:O22"/>
    <mergeCell ref="C23:M23"/>
    <mergeCell ref="C24:M24"/>
    <mergeCell ref="C25:M25"/>
    <mergeCell ref="C26:M26"/>
    <mergeCell ref="C27:M27"/>
    <mergeCell ref="C28:M28"/>
    <mergeCell ref="P37:Q37"/>
    <mergeCell ref="N38:P38"/>
    <mergeCell ref="H30:K30"/>
    <mergeCell ref="L30:O31"/>
    <mergeCell ref="H31:K31"/>
    <mergeCell ref="B34:P34"/>
    <mergeCell ref="C36:G38"/>
    <mergeCell ref="H37:K37"/>
    <mergeCell ref="L37:O37"/>
  </mergeCells>
  <printOptions gridLines="1" horizontalCentered="1"/>
  <pageMargins bottom="0.0" footer="0.0" header="0.0" left="0.0" right="0.0" top="0.0"/>
  <pageSetup fitToHeight="0" cellComments="atEnd" orientation="portrait" pageOrder="overThenDown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6" width="6.63"/>
    <col customWidth="1" min="7" max="7" width="9.0"/>
    <col customWidth="1" min="8" max="9" width="6.63"/>
    <col customWidth="1" min="10" max="10" width="10.25"/>
    <col customWidth="1" min="11" max="11" width="4.13"/>
    <col customWidth="1" min="12" max="12" width="7.75"/>
    <col customWidth="1" min="13" max="13" width="6.63"/>
    <col customWidth="1" min="14" max="14" width="6.25"/>
    <col customWidth="1" min="15" max="15" width="7.5"/>
    <col customWidth="1" min="16" max="16" width="9.75"/>
    <col customWidth="1" min="17" max="17" width="9.8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22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343</v>
      </c>
      <c r="P5" s="149">
        <f>'HOJA RESÚMEN 2024'!P5</f>
        <v>45434</v>
      </c>
      <c r="Q5" s="8"/>
    </row>
    <row r="6" ht="33.0" customHeight="1">
      <c r="A6" s="150"/>
      <c r="B6" s="150"/>
      <c r="C6" s="150" t="s">
        <v>25</v>
      </c>
      <c r="P6" s="150"/>
      <c r="Q6" s="150"/>
    </row>
    <row r="7" ht="15.75" customHeight="1">
      <c r="A7" s="27"/>
      <c r="B7" s="27"/>
      <c r="C7" s="27"/>
      <c r="J7" s="350"/>
      <c r="K7" s="350"/>
      <c r="L7" s="350"/>
      <c r="M7" s="350"/>
      <c r="N7" s="350"/>
      <c r="O7" s="350"/>
      <c r="P7" s="350"/>
      <c r="Q7" s="350"/>
    </row>
    <row r="8" ht="19.5" customHeight="1">
      <c r="A8" s="27"/>
      <c r="B8" s="27"/>
      <c r="C8" s="27"/>
    </row>
    <row r="9" ht="21.75" customHeight="1">
      <c r="A9" s="27"/>
      <c r="B9" s="27"/>
      <c r="C9" s="27"/>
    </row>
    <row r="10" ht="15.75" customHeight="1">
      <c r="A10" s="27"/>
      <c r="B10" s="27"/>
      <c r="C10" s="326" t="s">
        <v>344</v>
      </c>
      <c r="M10" s="152" t="s">
        <v>86</v>
      </c>
    </row>
    <row r="11" ht="15.75" customHeight="1">
      <c r="A11" s="27"/>
      <c r="B11" s="27"/>
    </row>
    <row r="12" ht="34.5" customHeight="1">
      <c r="A12" s="27"/>
      <c r="B12" s="27"/>
      <c r="C12" s="160" t="s">
        <v>345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351">
        <v>3.0</v>
      </c>
    </row>
    <row r="13" ht="34.5" customHeight="1">
      <c r="A13" s="27"/>
      <c r="B13" s="27"/>
      <c r="C13" s="160" t="s">
        <v>346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43" t="s">
        <v>88</v>
      </c>
    </row>
    <row r="14" ht="34.5" customHeight="1">
      <c r="A14" s="27"/>
      <c r="B14" s="27"/>
      <c r="C14" s="160" t="s">
        <v>347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43" t="s">
        <v>88</v>
      </c>
    </row>
    <row r="15" ht="34.5" customHeight="1">
      <c r="A15" s="27"/>
      <c r="B15" s="27"/>
      <c r="C15" s="219" t="s">
        <v>348</v>
      </c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48" t="s">
        <v>88</v>
      </c>
    </row>
    <row r="16" ht="34.5" customHeight="1">
      <c r="A16" s="27"/>
      <c r="B16" s="27"/>
      <c r="C16" s="158" t="s">
        <v>349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352" t="s">
        <v>88</v>
      </c>
    </row>
    <row r="17" ht="37.5" customHeight="1">
      <c r="A17" s="27"/>
      <c r="B17" s="27"/>
      <c r="C17" s="48"/>
      <c r="D17" s="48"/>
      <c r="E17" s="48"/>
      <c r="F17" s="48"/>
      <c r="G17" s="48"/>
      <c r="H17" s="353"/>
      <c r="I17" s="353"/>
      <c r="J17" s="353"/>
      <c r="K17" s="353"/>
      <c r="L17" s="353"/>
      <c r="M17" s="354"/>
      <c r="N17" s="354"/>
      <c r="O17" s="354"/>
    </row>
    <row r="18" ht="24.75" customHeight="1">
      <c r="A18" s="27"/>
      <c r="B18" s="27"/>
      <c r="C18" s="48"/>
      <c r="D18" s="48"/>
      <c r="E18" s="48"/>
      <c r="F18" s="48"/>
      <c r="G18" s="48"/>
      <c r="H18" s="355" t="s">
        <v>350</v>
      </c>
      <c r="L18" s="330">
        <v>2900.0</v>
      </c>
    </row>
    <row r="19" ht="19.5" customHeight="1">
      <c r="A19" s="27"/>
      <c r="B19" s="27"/>
      <c r="C19" s="48"/>
      <c r="D19" s="48"/>
      <c r="E19" s="48"/>
      <c r="F19" s="48"/>
      <c r="G19" s="48"/>
      <c r="H19" s="356" t="s">
        <v>27</v>
      </c>
    </row>
    <row r="20" ht="33.0" customHeight="1">
      <c r="A20" s="27"/>
      <c r="B20" s="27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2"/>
    </row>
    <row r="21" ht="36.0" customHeight="1">
      <c r="A21" s="27"/>
      <c r="B21" s="27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</row>
    <row r="22" ht="29.25" customHeight="1">
      <c r="A22" s="27"/>
      <c r="B22" s="27"/>
      <c r="C22" s="326" t="s">
        <v>351</v>
      </c>
      <c r="N22" s="357" t="s">
        <v>86</v>
      </c>
    </row>
    <row r="23" ht="39.0" customHeight="1">
      <c r="A23" s="27"/>
      <c r="B23" s="27"/>
      <c r="C23" s="219" t="s">
        <v>352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358">
        <v>1.0</v>
      </c>
    </row>
    <row r="24" ht="39.0" customHeight="1">
      <c r="A24" s="27"/>
      <c r="B24" s="27"/>
      <c r="C24" s="219" t="s">
        <v>353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48" t="s">
        <v>88</v>
      </c>
    </row>
    <row r="25" ht="39.0" customHeight="1">
      <c r="A25" s="27"/>
      <c r="B25" s="27"/>
      <c r="C25" s="219" t="s">
        <v>354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48" t="s">
        <v>88</v>
      </c>
    </row>
    <row r="26" ht="39.0" customHeight="1">
      <c r="A26" s="27"/>
      <c r="B26" s="27"/>
      <c r="C26" s="219" t="s">
        <v>355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48" t="s">
        <v>88</v>
      </c>
    </row>
    <row r="27" ht="39.0" customHeight="1">
      <c r="A27" s="27"/>
      <c r="B27" s="27"/>
      <c r="C27" s="158" t="s">
        <v>356</v>
      </c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352" t="s">
        <v>88</v>
      </c>
    </row>
    <row r="28" ht="15.75" customHeight="1">
      <c r="A28" s="27"/>
      <c r="B28" s="27"/>
      <c r="C28" s="143"/>
      <c r="D28" s="143"/>
      <c r="E28" s="143"/>
      <c r="F28" s="143"/>
      <c r="G28" s="143"/>
      <c r="H28" s="353"/>
      <c r="I28" s="353"/>
      <c r="J28" s="353"/>
      <c r="K28" s="353"/>
      <c r="L28" s="353"/>
      <c r="M28" s="354"/>
      <c r="N28" s="354"/>
      <c r="O28" s="354"/>
    </row>
    <row r="29" ht="21.0" customHeight="1">
      <c r="A29" s="27"/>
      <c r="B29" s="27"/>
      <c r="C29" s="143"/>
      <c r="D29" s="143"/>
      <c r="E29" s="143"/>
      <c r="F29" s="143"/>
      <c r="G29" s="143"/>
      <c r="H29" s="359"/>
      <c r="I29" s="359"/>
      <c r="J29" s="359"/>
      <c r="K29" s="359"/>
      <c r="L29" s="359"/>
      <c r="M29" s="359"/>
      <c r="N29" s="359"/>
      <c r="O29" s="359"/>
    </row>
    <row r="30" ht="23.25" customHeight="1">
      <c r="A30" s="27"/>
      <c r="B30" s="27"/>
      <c r="C30" s="143"/>
      <c r="D30" s="143"/>
      <c r="E30" s="143"/>
      <c r="F30" s="143"/>
      <c r="G30" s="143"/>
      <c r="H30" s="359" t="s">
        <v>163</v>
      </c>
      <c r="L30" s="330">
        <v>3900.0</v>
      </c>
    </row>
    <row r="31" ht="15.75" customHeight="1">
      <c r="A31" s="27"/>
      <c r="B31" s="27"/>
      <c r="C31" s="27"/>
      <c r="D31" s="48"/>
      <c r="H31" s="356" t="s">
        <v>27</v>
      </c>
    </row>
    <row r="32" ht="15.75" customHeight="1">
      <c r="A32" s="27"/>
      <c r="B32" s="27"/>
      <c r="C32" s="27"/>
      <c r="D32" s="48"/>
    </row>
    <row r="33" ht="16.5" customHeight="1">
      <c r="A33" s="27"/>
      <c r="B33" s="27"/>
      <c r="C33" s="27"/>
      <c r="D33" s="48"/>
    </row>
    <row r="34" ht="15.75" customHeight="1">
      <c r="A34" s="27"/>
      <c r="B34" s="27"/>
      <c r="C34" s="27"/>
      <c r="D34" s="48"/>
    </row>
    <row r="35" ht="22.5" customHeight="1">
      <c r="A35" s="27"/>
      <c r="B35" s="170" t="s">
        <v>357</v>
      </c>
      <c r="Q35" s="170"/>
      <c r="R35" s="170"/>
    </row>
    <row r="36" ht="15.75" customHeight="1">
      <c r="A36" s="27"/>
      <c r="B36" s="27"/>
      <c r="C36" s="27"/>
      <c r="H36" s="192"/>
      <c r="I36" s="192"/>
      <c r="J36" s="192"/>
      <c r="K36" s="192"/>
      <c r="L36" s="192"/>
      <c r="M36" s="192"/>
      <c r="N36" s="192"/>
      <c r="O36" s="192"/>
      <c r="P36" s="172"/>
    </row>
    <row r="37" ht="15.75" customHeight="1">
      <c r="A37" s="2"/>
      <c r="B37" s="89"/>
      <c r="C37" s="89" t="s">
        <v>106</v>
      </c>
      <c r="H37" s="2"/>
      <c r="I37" s="2"/>
      <c r="J37" s="2"/>
      <c r="K37" s="2"/>
      <c r="L37" s="2"/>
      <c r="M37" s="2"/>
      <c r="N37" s="2"/>
      <c r="O37" s="2"/>
      <c r="P37" s="2"/>
      <c r="Q37" s="93"/>
    </row>
    <row r="38" ht="19.5" customHeight="1">
      <c r="A38" s="88"/>
      <c r="B38" s="89"/>
      <c r="H38" s="173" t="s">
        <v>56</v>
      </c>
      <c r="L38" s="174" t="s">
        <v>107</v>
      </c>
      <c r="P38" s="174" t="s">
        <v>108</v>
      </c>
    </row>
    <row r="39" ht="15.75" customHeight="1">
      <c r="A39" s="88"/>
      <c r="B39" s="89"/>
      <c r="H39" s="89"/>
      <c r="I39" s="89"/>
      <c r="J39" s="175"/>
      <c r="K39" s="175"/>
      <c r="L39" s="175"/>
      <c r="M39" s="175"/>
      <c r="N39" s="175"/>
      <c r="Q39" s="88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mergeCells count="29">
    <mergeCell ref="K2:P2"/>
    <mergeCell ref="K3:P4"/>
    <mergeCell ref="C6:O6"/>
    <mergeCell ref="C10:L11"/>
    <mergeCell ref="M10:O11"/>
    <mergeCell ref="C12:N12"/>
    <mergeCell ref="C13:N13"/>
    <mergeCell ref="C14:N14"/>
    <mergeCell ref="C15:N15"/>
    <mergeCell ref="C16:N16"/>
    <mergeCell ref="H18:K18"/>
    <mergeCell ref="L18:O19"/>
    <mergeCell ref="H19:K19"/>
    <mergeCell ref="N22:O22"/>
    <mergeCell ref="H30:K30"/>
    <mergeCell ref="H31:K31"/>
    <mergeCell ref="B35:P35"/>
    <mergeCell ref="C37:G39"/>
    <mergeCell ref="H38:K38"/>
    <mergeCell ref="L38:O38"/>
    <mergeCell ref="P38:Q38"/>
    <mergeCell ref="N39:P39"/>
    <mergeCell ref="C22:M22"/>
    <mergeCell ref="C23:N23"/>
    <mergeCell ref="C24:N24"/>
    <mergeCell ref="C25:N25"/>
    <mergeCell ref="C26:N26"/>
    <mergeCell ref="C27:N27"/>
    <mergeCell ref="L30:O31"/>
  </mergeCells>
  <printOptions gridLines="1" horizontalCentered="1"/>
  <pageMargins bottom="0.0" footer="0.0" header="0.0" left="0.0" right="0.0" top="0.0"/>
  <pageSetup fitToHeight="0" cellComments="atEnd" orientation="portrait" pageOrder="overThenDown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  <col customWidth="1" min="10" max="10" width="15.25"/>
  </cols>
  <sheetData>
    <row r="2">
      <c r="B2" s="353"/>
      <c r="C2" s="353"/>
      <c r="D2" s="353"/>
      <c r="E2" s="353"/>
      <c r="F2" s="360"/>
      <c r="G2" s="360"/>
      <c r="H2" s="360"/>
      <c r="I2" s="360"/>
      <c r="J2" s="360"/>
      <c r="K2" s="360"/>
      <c r="L2" s="360"/>
    </row>
    <row r="3">
      <c r="B3" s="361" t="s">
        <v>358</v>
      </c>
      <c r="C3" s="362"/>
      <c r="D3" s="362"/>
      <c r="E3" s="363" t="s">
        <v>359</v>
      </c>
      <c r="F3" s="364">
        <v>0.077</v>
      </c>
      <c r="G3" s="365" t="str">
        <f>Total!N22*F3</f>
        <v>#REF!</v>
      </c>
      <c r="H3" s="362"/>
      <c r="I3" s="362"/>
      <c r="J3" s="360"/>
    </row>
    <row r="4">
      <c r="C4" s="362"/>
      <c r="D4" s="362"/>
      <c r="E4" s="363" t="s">
        <v>360</v>
      </c>
      <c r="F4" s="366">
        <v>2.5</v>
      </c>
      <c r="G4" s="365">
        <f>F4</f>
        <v>2.5</v>
      </c>
      <c r="H4" s="362"/>
      <c r="I4" s="362"/>
      <c r="J4" s="360"/>
    </row>
    <row r="5">
      <c r="C5" s="363" t="s">
        <v>361</v>
      </c>
      <c r="D5" s="362">
        <v>3.0</v>
      </c>
      <c r="E5" s="363" t="s">
        <v>362</v>
      </c>
      <c r="F5" s="367">
        <v>0.16</v>
      </c>
      <c r="G5" s="365" t="str">
        <f>(G3+G4)*F5</f>
        <v>#REF!</v>
      </c>
      <c r="H5" s="362"/>
      <c r="I5" s="362"/>
      <c r="J5" s="360"/>
    </row>
    <row r="6">
      <c r="C6" s="363" t="s">
        <v>363</v>
      </c>
      <c r="D6" s="366" t="s">
        <v>364</v>
      </c>
      <c r="E6" s="362"/>
      <c r="F6" s="362"/>
      <c r="G6" s="368" t="s">
        <v>365</v>
      </c>
      <c r="H6" s="369" t="str">
        <f>G3+G4+G5</f>
        <v>#REF!</v>
      </c>
      <c r="I6" s="362"/>
      <c r="J6" s="360"/>
    </row>
    <row r="7">
      <c r="C7" s="362"/>
      <c r="D7" s="362"/>
      <c r="E7" s="362"/>
      <c r="F7" s="362"/>
      <c r="G7" s="366"/>
      <c r="H7" s="362"/>
      <c r="I7" s="362"/>
      <c r="J7" s="370" t="s">
        <v>366</v>
      </c>
    </row>
    <row r="8">
      <c r="C8" s="371"/>
      <c r="D8" s="372" t="s">
        <v>367</v>
      </c>
      <c r="E8" s="366" t="str">
        <f>I8/D5</f>
        <v>#REF!</v>
      </c>
      <c r="F8" s="362"/>
      <c r="G8" s="362"/>
      <c r="H8" s="368" t="s">
        <v>368</v>
      </c>
      <c r="I8" s="369" t="str">
        <f>Total!N22+H6</f>
        <v>#REF!</v>
      </c>
      <c r="J8" s="373" t="str">
        <f>I8/3</f>
        <v>#REF!</v>
      </c>
    </row>
    <row r="9">
      <c r="C9" s="362"/>
      <c r="D9" s="364"/>
      <c r="E9" s="362"/>
      <c r="F9" s="366"/>
      <c r="G9" s="366"/>
      <c r="H9" s="362"/>
      <c r="I9" s="362"/>
      <c r="J9" s="374"/>
    </row>
    <row r="10">
      <c r="C10" s="364"/>
      <c r="D10" s="366"/>
      <c r="E10" s="363" t="s">
        <v>359</v>
      </c>
      <c r="F10" s="364">
        <v>0.107</v>
      </c>
      <c r="G10" s="365" t="str">
        <f>Total!N22*F10</f>
        <v>#REF!</v>
      </c>
      <c r="H10" s="362"/>
      <c r="I10" s="362"/>
      <c r="J10" s="374"/>
    </row>
    <row r="11">
      <c r="C11" s="362"/>
      <c r="D11" s="367"/>
      <c r="E11" s="363" t="s">
        <v>360</v>
      </c>
      <c r="F11" s="366">
        <v>2.5</v>
      </c>
      <c r="G11" s="365">
        <f>F11</f>
        <v>2.5</v>
      </c>
      <c r="H11" s="362"/>
      <c r="I11" s="362"/>
      <c r="J11" s="374"/>
    </row>
    <row r="12">
      <c r="C12" s="363" t="s">
        <v>361</v>
      </c>
      <c r="D12" s="362">
        <v>6.0</v>
      </c>
      <c r="E12" s="363" t="s">
        <v>362</v>
      </c>
      <c r="F12" s="367">
        <v>0.16</v>
      </c>
      <c r="G12" s="365" t="str">
        <f>(G10+G11)*F12</f>
        <v>#REF!</v>
      </c>
      <c r="H12" s="366"/>
      <c r="I12" s="366"/>
      <c r="J12" s="374"/>
    </row>
    <row r="13">
      <c r="C13" s="363" t="s">
        <v>369</v>
      </c>
      <c r="D13" s="366" t="s">
        <v>370</v>
      </c>
      <c r="E13" s="362"/>
      <c r="F13" s="362"/>
      <c r="G13" s="368" t="s">
        <v>365</v>
      </c>
      <c r="H13" s="369" t="str">
        <f>G10+G11+G12</f>
        <v>#REF!</v>
      </c>
      <c r="I13" s="362"/>
      <c r="J13" s="374"/>
    </row>
    <row r="14">
      <c r="C14" s="362"/>
      <c r="D14" s="362"/>
      <c r="E14" s="362"/>
      <c r="F14" s="362"/>
      <c r="G14" s="366"/>
      <c r="H14" s="366"/>
      <c r="I14" s="366"/>
      <c r="J14" s="370" t="s">
        <v>366</v>
      </c>
    </row>
    <row r="15">
      <c r="C15" s="371"/>
      <c r="D15" s="372" t="s">
        <v>367</v>
      </c>
      <c r="E15" s="366" t="str">
        <f>I15/D12</f>
        <v>#REF!</v>
      </c>
      <c r="F15" s="362"/>
      <c r="G15" s="362"/>
      <c r="H15" s="368" t="s">
        <v>368</v>
      </c>
      <c r="I15" s="369" t="str">
        <f>Total!N22+H13</f>
        <v>#REF!</v>
      </c>
      <c r="J15" s="373" t="str">
        <f>I15/6</f>
        <v>#REF!</v>
      </c>
    </row>
    <row r="16">
      <c r="C16" s="362"/>
      <c r="D16" s="362"/>
      <c r="E16" s="362"/>
      <c r="F16" s="362"/>
      <c r="G16" s="362"/>
      <c r="H16" s="362"/>
      <c r="I16" s="362"/>
      <c r="J16" s="374"/>
    </row>
    <row r="17">
      <c r="C17" s="362"/>
      <c r="D17" s="362"/>
      <c r="E17" s="363" t="s">
        <v>359</v>
      </c>
      <c r="F17" s="364">
        <v>0.137</v>
      </c>
      <c r="G17" s="365" t="str">
        <f>Total!N22*F17</f>
        <v>#REF!</v>
      </c>
      <c r="H17" s="362"/>
      <c r="I17" s="362"/>
      <c r="J17" s="374"/>
    </row>
    <row r="18">
      <c r="C18" s="362"/>
      <c r="D18" s="362"/>
      <c r="E18" s="363" t="s">
        <v>360</v>
      </c>
      <c r="F18" s="366">
        <v>2.5</v>
      </c>
      <c r="G18" s="365">
        <f>F18</f>
        <v>2.5</v>
      </c>
      <c r="H18" s="362"/>
      <c r="I18" s="362"/>
      <c r="J18" s="374"/>
    </row>
    <row r="19">
      <c r="C19" s="363" t="s">
        <v>361</v>
      </c>
      <c r="D19" s="362">
        <v>9.0</v>
      </c>
      <c r="E19" s="363" t="s">
        <v>362</v>
      </c>
      <c r="F19" s="367">
        <v>0.16</v>
      </c>
      <c r="G19" s="365" t="str">
        <f>(G17+G18)*F19</f>
        <v>#REF!</v>
      </c>
      <c r="H19" s="362"/>
      <c r="I19" s="362"/>
      <c r="J19" s="374"/>
    </row>
    <row r="20">
      <c r="C20" s="363" t="s">
        <v>369</v>
      </c>
      <c r="D20" s="366" t="s">
        <v>371</v>
      </c>
      <c r="E20" s="362"/>
      <c r="F20" s="362"/>
      <c r="G20" s="368" t="s">
        <v>365</v>
      </c>
      <c r="H20" s="369" t="str">
        <f>G17+G18+G19</f>
        <v>#REF!</v>
      </c>
      <c r="I20" s="362"/>
      <c r="J20" s="374"/>
    </row>
    <row r="21" ht="15.75" customHeight="1">
      <c r="C21" s="362"/>
      <c r="D21" s="362"/>
      <c r="E21" s="362"/>
      <c r="F21" s="362"/>
      <c r="G21" s="366"/>
      <c r="H21" s="362"/>
      <c r="I21" s="362"/>
      <c r="J21" s="370" t="s">
        <v>366</v>
      </c>
    </row>
    <row r="22" ht="15.75" customHeight="1">
      <c r="C22" s="371"/>
      <c r="D22" s="372" t="s">
        <v>367</v>
      </c>
      <c r="E22" s="366" t="str">
        <f>I22/D19</f>
        <v>#REF!</v>
      </c>
      <c r="F22" s="362"/>
      <c r="G22" s="362"/>
      <c r="H22" s="368" t="s">
        <v>368</v>
      </c>
      <c r="I22" s="369" t="str">
        <f>Total!N22+H20</f>
        <v>#REF!</v>
      </c>
      <c r="J22" s="373" t="str">
        <f>I22/9</f>
        <v>#REF!</v>
      </c>
    </row>
    <row r="23" ht="15.75" customHeight="1">
      <c r="C23" s="362"/>
      <c r="D23" s="362"/>
      <c r="E23" s="362"/>
      <c r="F23" s="362"/>
      <c r="G23" s="362"/>
      <c r="H23" s="362"/>
      <c r="I23" s="362"/>
      <c r="J23" s="374"/>
    </row>
    <row r="24" ht="15.75" customHeight="1">
      <c r="C24" s="362"/>
      <c r="D24" s="362"/>
      <c r="E24" s="363" t="s">
        <v>359</v>
      </c>
      <c r="F24" s="364">
        <v>0.167</v>
      </c>
      <c r="G24" s="365" t="str">
        <f>Total!N22*F24</f>
        <v>#REF!</v>
      </c>
      <c r="H24" s="362"/>
      <c r="I24" s="362"/>
      <c r="J24" s="374"/>
    </row>
    <row r="25" ht="15.75" customHeight="1">
      <c r="C25" s="362"/>
      <c r="D25" s="362"/>
      <c r="E25" s="363" t="s">
        <v>360</v>
      </c>
      <c r="F25" s="366">
        <v>2.5</v>
      </c>
      <c r="G25" s="365">
        <f>F25</f>
        <v>2.5</v>
      </c>
      <c r="H25" s="362"/>
      <c r="I25" s="362"/>
      <c r="J25" s="374"/>
    </row>
    <row r="26" ht="15.75" customHeight="1">
      <c r="C26" s="363" t="s">
        <v>361</v>
      </c>
      <c r="D26" s="362">
        <v>12.0</v>
      </c>
      <c r="E26" s="363" t="s">
        <v>362</v>
      </c>
      <c r="F26" s="367">
        <v>0.16</v>
      </c>
      <c r="G26" s="365" t="str">
        <f>(G24+G25)*F26</f>
        <v>#REF!</v>
      </c>
      <c r="H26" s="362"/>
      <c r="I26" s="362"/>
      <c r="J26" s="374"/>
    </row>
    <row r="27" ht="15.75" customHeight="1">
      <c r="C27" s="363" t="s">
        <v>369</v>
      </c>
      <c r="D27" s="366" t="s">
        <v>372</v>
      </c>
      <c r="E27" s="362"/>
      <c r="F27" s="362"/>
      <c r="G27" s="368" t="s">
        <v>365</v>
      </c>
      <c r="H27" s="369" t="str">
        <f>G24+G25+G26</f>
        <v>#REF!</v>
      </c>
      <c r="I27" s="362"/>
      <c r="J27" s="374"/>
    </row>
    <row r="28" ht="15.75" customHeight="1">
      <c r="C28" s="362"/>
      <c r="D28" s="362"/>
      <c r="E28" s="362"/>
      <c r="F28" s="362"/>
      <c r="G28" s="366"/>
      <c r="H28" s="362"/>
      <c r="I28" s="362"/>
      <c r="J28" s="370" t="s">
        <v>366</v>
      </c>
    </row>
    <row r="29" ht="15.75" customHeight="1">
      <c r="C29" s="371"/>
      <c r="D29" s="372" t="s">
        <v>367</v>
      </c>
      <c r="E29" s="366" t="str">
        <f>I29/D26</f>
        <v>#REF!</v>
      </c>
      <c r="F29" s="362"/>
      <c r="G29" s="362"/>
      <c r="H29" s="368" t="s">
        <v>368</v>
      </c>
      <c r="I29" s="369" t="str">
        <f>Total!N22+H27</f>
        <v>#REF!</v>
      </c>
      <c r="J29" s="373" t="str">
        <f>I29/12</f>
        <v>#REF!</v>
      </c>
    </row>
    <row r="30" ht="15.75" customHeight="1">
      <c r="C30" s="362"/>
      <c r="D30" s="362"/>
      <c r="E30" s="362"/>
      <c r="F30" s="362"/>
      <c r="G30" s="362"/>
      <c r="H30" s="362"/>
      <c r="I30" s="362"/>
      <c r="J30" s="374"/>
    </row>
    <row r="31" ht="15.75" customHeight="1">
      <c r="J31" s="375"/>
    </row>
    <row r="32" ht="15.75" customHeight="1">
      <c r="J32" s="375"/>
    </row>
    <row r="33" ht="15.75" customHeight="1">
      <c r="J33" s="375"/>
    </row>
    <row r="34" ht="15.75" customHeight="1">
      <c r="J34" s="375"/>
    </row>
    <row r="35" ht="15.75" customHeight="1">
      <c r="J35" s="375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B30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6" width="6.63"/>
    <col customWidth="1" min="7" max="7" width="9.0"/>
    <col customWidth="1" min="8" max="9" width="6.63"/>
    <col customWidth="1" min="10" max="11" width="10.25"/>
    <col customWidth="1" min="12" max="12" width="4.13"/>
    <col customWidth="1" min="13" max="13" width="7.75"/>
    <col customWidth="1" min="14" max="14" width="6.63"/>
    <col customWidth="1" min="15" max="15" width="6.25"/>
    <col customWidth="1" min="16" max="16" width="7.5"/>
    <col customWidth="1" min="17" max="17" width="9.75"/>
    <col customWidth="1" min="18" max="18" width="9.8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 t="s">
        <v>0</v>
      </c>
      <c r="R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5" t="str">
        <f>'Hoja Resumen ANTIGUA'!K3</f>
        <v>Consultoría E3</v>
      </c>
      <c r="R3" s="4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R4" s="4"/>
    </row>
    <row r="5" ht="22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48" t="s">
        <v>373</v>
      </c>
      <c r="Q5" s="149">
        <f>'Hoja Resumen ANTIGUA'!P5</f>
        <v>45083</v>
      </c>
      <c r="R5" s="8"/>
    </row>
    <row r="6" ht="21.75" customHeight="1">
      <c r="A6" s="27"/>
      <c r="B6" s="27"/>
      <c r="C6" s="27"/>
    </row>
    <row r="7" ht="15.75" customHeight="1">
      <c r="A7" s="27"/>
      <c r="B7" s="27"/>
      <c r="C7" s="326" t="s">
        <v>374</v>
      </c>
      <c r="N7" s="152"/>
    </row>
    <row r="8" ht="15.75" customHeight="1">
      <c r="A8" s="27"/>
      <c r="B8" s="27"/>
    </row>
    <row r="9" ht="20.25" customHeight="1">
      <c r="A9" s="27"/>
      <c r="B9" s="27"/>
      <c r="C9" s="267" t="s">
        <v>375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43" t="s">
        <v>88</v>
      </c>
    </row>
    <row r="10" ht="23.25" customHeight="1">
      <c r="A10" s="27"/>
      <c r="B10" s="27"/>
      <c r="C10" s="158" t="s">
        <v>376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43" t="s">
        <v>88</v>
      </c>
    </row>
    <row r="11" ht="24.0" customHeight="1">
      <c r="A11" s="27"/>
      <c r="B11" s="27"/>
      <c r="C11" s="158" t="s">
        <v>377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43" t="s">
        <v>88</v>
      </c>
    </row>
    <row r="12" ht="20.25" customHeight="1">
      <c r="A12" s="27"/>
      <c r="B12" s="27"/>
      <c r="C12" s="326" t="s">
        <v>378</v>
      </c>
      <c r="N12" s="152"/>
    </row>
    <row r="13" ht="24.75" customHeight="1">
      <c r="A13" s="27"/>
      <c r="B13" s="27"/>
    </row>
    <row r="14" ht="21.0" customHeight="1">
      <c r="A14" s="27"/>
      <c r="B14" s="27"/>
      <c r="C14" s="267" t="s">
        <v>379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43" t="s">
        <v>88</v>
      </c>
    </row>
    <row r="15" ht="25.5" customHeight="1">
      <c r="A15" s="27"/>
      <c r="B15" s="27"/>
      <c r="C15" s="158" t="s">
        <v>380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43" t="s">
        <v>88</v>
      </c>
    </row>
    <row r="16" ht="24.75" customHeight="1">
      <c r="A16" s="27"/>
      <c r="B16" s="27"/>
      <c r="C16" s="158" t="s">
        <v>381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43" t="s">
        <v>88</v>
      </c>
    </row>
    <row r="17" ht="26.25" customHeight="1">
      <c r="A17" s="27"/>
      <c r="B17" s="27"/>
      <c r="C17" s="158" t="s">
        <v>382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143" t="s">
        <v>88</v>
      </c>
    </row>
    <row r="18" ht="16.5" customHeight="1">
      <c r="A18" s="27"/>
      <c r="B18" s="2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ht="10.5" customHeight="1">
      <c r="A19" s="27"/>
      <c r="B19" s="27"/>
      <c r="C19" s="151" t="s">
        <v>383</v>
      </c>
      <c r="M19" s="376"/>
    </row>
    <row r="20" ht="22.5" customHeight="1">
      <c r="A20" s="27"/>
      <c r="B20" s="27"/>
    </row>
    <row r="21" ht="20.25" customHeight="1">
      <c r="A21" s="27"/>
      <c r="B21" s="27"/>
      <c r="C21" s="267" t="s">
        <v>384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222"/>
      <c r="P21" s="143" t="s">
        <v>88</v>
      </c>
    </row>
    <row r="22" ht="29.25" customHeight="1">
      <c r="A22" s="27"/>
      <c r="B22" s="27"/>
      <c r="C22" s="377" t="s">
        <v>385</v>
      </c>
      <c r="D22" s="378"/>
      <c r="E22" s="378"/>
      <c r="F22" s="378"/>
      <c r="G22" s="378"/>
      <c r="H22" s="379"/>
      <c r="I22" s="379"/>
      <c r="J22" s="379"/>
      <c r="K22" s="379"/>
      <c r="L22" s="379"/>
      <c r="M22" s="379"/>
      <c r="N22" s="379"/>
      <c r="O22" s="379"/>
      <c r="P22" s="143" t="s">
        <v>88</v>
      </c>
    </row>
    <row r="23" ht="29.25" customHeight="1">
      <c r="A23" s="27"/>
      <c r="B23" s="27"/>
      <c r="C23" s="377" t="s">
        <v>386</v>
      </c>
      <c r="D23" s="378"/>
      <c r="E23" s="378"/>
      <c r="F23" s="378"/>
      <c r="G23" s="378"/>
      <c r="H23" s="379"/>
      <c r="I23" s="379"/>
      <c r="J23" s="379"/>
      <c r="K23" s="379"/>
      <c r="L23" s="379"/>
      <c r="M23" s="379"/>
      <c r="N23" s="379"/>
      <c r="O23" s="379"/>
      <c r="P23" s="143" t="s">
        <v>88</v>
      </c>
    </row>
    <row r="24" ht="16.5" customHeight="1">
      <c r="A24" s="27"/>
      <c r="B24" s="27"/>
      <c r="C24" s="151" t="s">
        <v>387</v>
      </c>
      <c r="M24" s="376"/>
    </row>
    <row r="25" ht="29.25" customHeight="1">
      <c r="A25" s="27"/>
      <c r="B25" s="27"/>
    </row>
    <row r="26" ht="21.0" customHeight="1">
      <c r="A26" s="27"/>
      <c r="B26" s="27"/>
      <c r="C26" s="267" t="s">
        <v>388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43" t="s">
        <v>88</v>
      </c>
    </row>
    <row r="27" ht="24.75" customHeight="1">
      <c r="A27" s="27"/>
      <c r="B27" s="27"/>
      <c r="C27" s="267" t="s">
        <v>389</v>
      </c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43" t="s">
        <v>88</v>
      </c>
    </row>
    <row r="28" ht="29.25" customHeight="1">
      <c r="A28" s="27"/>
      <c r="B28" s="27"/>
      <c r="C28" s="158" t="s">
        <v>390</v>
      </c>
      <c r="D28" s="158"/>
      <c r="E28" s="298"/>
      <c r="F28" s="298"/>
      <c r="G28" s="298"/>
      <c r="H28" s="160"/>
      <c r="I28" s="160"/>
      <c r="J28" s="160"/>
      <c r="K28" s="160"/>
      <c r="L28" s="160"/>
      <c r="M28" s="160"/>
      <c r="N28" s="160"/>
      <c r="O28" s="160"/>
      <c r="P28" s="143" t="s">
        <v>88</v>
      </c>
    </row>
    <row r="29" ht="29.25" customHeight="1">
      <c r="A29" s="27"/>
      <c r="B29" s="27"/>
      <c r="C29" s="158" t="s">
        <v>391</v>
      </c>
      <c r="D29" s="158"/>
      <c r="E29" s="298"/>
      <c r="F29" s="298"/>
      <c r="G29" s="298"/>
      <c r="H29" s="160"/>
      <c r="I29" s="160"/>
      <c r="J29" s="160"/>
      <c r="K29" s="160"/>
      <c r="L29" s="160"/>
      <c r="M29" s="160"/>
      <c r="N29" s="160"/>
      <c r="O29" s="160"/>
      <c r="P29" s="143" t="s">
        <v>88</v>
      </c>
    </row>
    <row r="30" ht="21.75" customHeight="1">
      <c r="A30" s="27"/>
      <c r="B30" s="27"/>
      <c r="C30" s="151" t="s">
        <v>392</v>
      </c>
      <c r="M30" s="376"/>
    </row>
    <row r="31" ht="21.75" customHeight="1">
      <c r="A31" s="27"/>
      <c r="B31" s="27"/>
    </row>
    <row r="32" ht="26.25" customHeight="1">
      <c r="A32" s="27"/>
      <c r="B32" s="27"/>
      <c r="C32" s="267" t="s">
        <v>393</v>
      </c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43" t="s">
        <v>88</v>
      </c>
    </row>
    <row r="33" ht="27.75" customHeight="1">
      <c r="A33" s="27"/>
      <c r="B33" s="27"/>
      <c r="C33" s="151" t="s">
        <v>387</v>
      </c>
      <c r="M33" s="376"/>
    </row>
    <row r="34" ht="21.75" customHeight="1">
      <c r="A34" s="27"/>
      <c r="B34" s="27"/>
    </row>
    <row r="35" ht="21.75" customHeight="1">
      <c r="A35" s="27"/>
      <c r="B35" s="27"/>
      <c r="C35" s="267" t="s">
        <v>394</v>
      </c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43" t="s">
        <v>88</v>
      </c>
    </row>
    <row r="36" ht="21.75" customHeight="1">
      <c r="A36" s="27"/>
      <c r="B36" s="27"/>
      <c r="C36" s="267" t="s">
        <v>395</v>
      </c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43" t="s">
        <v>88</v>
      </c>
    </row>
    <row r="37" ht="21.75" customHeight="1">
      <c r="A37" s="27"/>
      <c r="B37" s="27"/>
      <c r="C37" s="158" t="s">
        <v>396</v>
      </c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43" t="s">
        <v>88</v>
      </c>
    </row>
    <row r="38" ht="21.75" customHeight="1">
      <c r="A38" s="27"/>
      <c r="B38" s="27"/>
      <c r="C38" s="158" t="s">
        <v>397</v>
      </c>
      <c r="D38" s="298"/>
      <c r="F38" s="298"/>
      <c r="G38" s="298"/>
      <c r="H38" s="160"/>
      <c r="I38" s="160"/>
      <c r="J38" s="160"/>
      <c r="K38" s="160"/>
      <c r="L38" s="160"/>
      <c r="M38" s="160"/>
      <c r="N38" s="160"/>
      <c r="O38" s="160"/>
      <c r="P38" s="143" t="s">
        <v>88</v>
      </c>
    </row>
    <row r="39" ht="21.75" customHeight="1">
      <c r="A39" s="27"/>
      <c r="B39" s="27"/>
      <c r="C39" s="158" t="s">
        <v>398</v>
      </c>
      <c r="D39" s="298"/>
      <c r="F39" s="298"/>
      <c r="G39" s="298"/>
      <c r="H39" s="160"/>
      <c r="I39" s="160"/>
      <c r="J39" s="160"/>
      <c r="K39" s="160"/>
      <c r="L39" s="160"/>
      <c r="M39" s="160"/>
      <c r="N39" s="160"/>
      <c r="O39" s="160"/>
      <c r="P39" s="143" t="s">
        <v>88</v>
      </c>
    </row>
    <row r="40" ht="21.75" customHeight="1">
      <c r="A40" s="27"/>
      <c r="B40" s="27"/>
      <c r="C40" s="158" t="s">
        <v>399</v>
      </c>
      <c r="D40" s="298"/>
      <c r="F40" s="298"/>
      <c r="G40" s="298"/>
      <c r="H40" s="160"/>
      <c r="I40" s="160"/>
      <c r="J40" s="160"/>
      <c r="K40" s="160"/>
      <c r="L40" s="160"/>
      <c r="M40" s="160"/>
      <c r="N40" s="160"/>
      <c r="O40" s="160"/>
      <c r="P40" s="143" t="s">
        <v>88</v>
      </c>
    </row>
    <row r="41" ht="15.75" customHeight="1">
      <c r="A41" s="27"/>
      <c r="B41" s="27"/>
      <c r="C41" s="326"/>
      <c r="D41" s="326"/>
      <c r="E41" s="326"/>
      <c r="F41" s="326"/>
      <c r="G41" s="326"/>
      <c r="M41" s="355"/>
      <c r="N41" s="355"/>
      <c r="O41" s="355"/>
      <c r="P41" s="355"/>
      <c r="Q41" s="355"/>
    </row>
    <row r="42" ht="23.25" customHeight="1">
      <c r="A42" s="27"/>
      <c r="B42" s="27"/>
      <c r="C42" s="326"/>
      <c r="D42" s="326"/>
      <c r="E42" s="326"/>
      <c r="F42" s="326"/>
      <c r="G42" s="326"/>
      <c r="H42" s="355" t="s">
        <v>350</v>
      </c>
      <c r="M42" s="330">
        <v>2900.0</v>
      </c>
    </row>
    <row r="43" ht="18.75" customHeight="1">
      <c r="A43" s="27"/>
      <c r="B43" s="27"/>
      <c r="C43" s="326"/>
      <c r="D43" s="326"/>
      <c r="E43" s="326"/>
      <c r="F43" s="326"/>
      <c r="G43" s="326"/>
      <c r="H43" s="356" t="s">
        <v>27</v>
      </c>
    </row>
    <row r="44" ht="23.25" customHeight="1">
      <c r="A44" s="27"/>
      <c r="B44" s="27"/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  <c r="P44" s="326"/>
    </row>
    <row r="45" ht="22.5" customHeight="1">
      <c r="A45" s="27"/>
      <c r="B45" s="170" t="s">
        <v>400</v>
      </c>
      <c r="R45" s="170"/>
      <c r="S45" s="170"/>
    </row>
    <row r="46" ht="15.75" customHeight="1">
      <c r="A46" s="27"/>
      <c r="B46" s="27"/>
      <c r="C46" s="27"/>
      <c r="H46" s="192"/>
      <c r="I46" s="192"/>
      <c r="J46" s="192"/>
      <c r="K46" s="192"/>
      <c r="L46" s="192"/>
      <c r="M46" s="192"/>
      <c r="N46" s="192"/>
      <c r="O46" s="192"/>
      <c r="P46" s="192"/>
      <c r="Q46" s="172"/>
    </row>
    <row r="47" ht="15.75" customHeight="1">
      <c r="A47" s="2"/>
      <c r="B47" s="89"/>
      <c r="C47" s="89" t="s">
        <v>106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93"/>
    </row>
    <row r="48" ht="19.5" customHeight="1">
      <c r="A48" s="88"/>
      <c r="B48" s="89"/>
      <c r="H48" s="173" t="s">
        <v>56</v>
      </c>
      <c r="M48" s="174" t="s">
        <v>107</v>
      </c>
      <c r="Q48" s="174" t="s">
        <v>108</v>
      </c>
    </row>
    <row r="49" ht="15.75" customHeight="1">
      <c r="A49" s="88"/>
      <c r="B49" s="89"/>
      <c r="H49" s="89"/>
      <c r="I49" s="89"/>
      <c r="J49" s="175"/>
      <c r="K49" s="175"/>
      <c r="L49" s="175"/>
      <c r="M49" s="175"/>
      <c r="N49" s="175"/>
      <c r="O49" s="175"/>
      <c r="R49" s="88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32">
    <mergeCell ref="L2:Q2"/>
    <mergeCell ref="L3:Q4"/>
    <mergeCell ref="C7:M8"/>
    <mergeCell ref="N7:P8"/>
    <mergeCell ref="C9:O9"/>
    <mergeCell ref="N12:P13"/>
    <mergeCell ref="C14:O14"/>
    <mergeCell ref="C12:M13"/>
    <mergeCell ref="C19:L20"/>
    <mergeCell ref="M19:O20"/>
    <mergeCell ref="C21:N21"/>
    <mergeCell ref="C24:L25"/>
    <mergeCell ref="M24:O25"/>
    <mergeCell ref="C26:O26"/>
    <mergeCell ref="C27:O27"/>
    <mergeCell ref="C30:L31"/>
    <mergeCell ref="M30:O31"/>
    <mergeCell ref="C32:O32"/>
    <mergeCell ref="C33:L34"/>
    <mergeCell ref="M33:O34"/>
    <mergeCell ref="C35:O35"/>
    <mergeCell ref="H48:L48"/>
    <mergeCell ref="M48:P48"/>
    <mergeCell ref="Q48:R48"/>
    <mergeCell ref="C36:O36"/>
    <mergeCell ref="C37:O37"/>
    <mergeCell ref="H42:L42"/>
    <mergeCell ref="M42:P43"/>
    <mergeCell ref="H43:L43"/>
    <mergeCell ref="B45:Q45"/>
    <mergeCell ref="C47:G49"/>
    <mergeCell ref="O49:Q49"/>
  </mergeCells>
  <printOptions gridLines="1" horizontalCentered="1"/>
  <pageMargins bottom="0.0" footer="0.0" header="0.0" left="0.0" right="0.0" top="0.0"/>
  <pageSetup fitToHeight="0" cellComments="atEnd" orientation="portrait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5.75"/>
    <col customWidth="1" min="2" max="2" width="6.25"/>
    <col customWidth="1" min="3" max="4" width="5.75"/>
    <col customWidth="1" min="5" max="5" width="6.63"/>
    <col customWidth="1" min="6" max="6" width="6.5"/>
    <col customWidth="1" min="7" max="7" width="4.5"/>
    <col customWidth="1" min="8" max="8" width="6.25"/>
    <col customWidth="1" min="9" max="9" width="7.88"/>
    <col customWidth="1" min="10" max="10" width="7.63"/>
    <col customWidth="1" min="11" max="11" width="7.75"/>
    <col customWidth="1" min="12" max="12" width="6.63"/>
    <col customWidth="1" min="13" max="13" width="7.25"/>
    <col customWidth="1" min="14" max="14" width="7.0"/>
    <col customWidth="1" min="15" max="15" width="6.13"/>
    <col customWidth="1" min="16" max="16" width="11.25"/>
    <col customWidth="1" min="17" max="17" width="6.25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">
        <v>3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/>
      <c r="Q3" s="4"/>
    </row>
    <row r="4" ht="18.0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2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6" t="s">
        <v>401</v>
      </c>
      <c r="P5" s="7">
        <f>'HOJA RESÚMEN 2024'!P5</f>
        <v>45434</v>
      </c>
      <c r="Q5" s="8"/>
    </row>
    <row r="6" ht="15.0" customHeight="1">
      <c r="A6" s="9"/>
      <c r="B6" s="10"/>
      <c r="C6" s="95"/>
      <c r="D6" s="9"/>
      <c r="E6" s="9"/>
      <c r="F6" s="9"/>
      <c r="G6" s="9"/>
      <c r="H6" s="9"/>
      <c r="I6" s="9"/>
      <c r="K6" s="9"/>
      <c r="L6" s="9"/>
      <c r="M6" s="9"/>
      <c r="N6" s="9"/>
      <c r="O6" s="9"/>
    </row>
    <row r="7" ht="22.5" customHeight="1">
      <c r="A7" s="9"/>
      <c r="B7" s="122" t="s">
        <v>402</v>
      </c>
    </row>
    <row r="8" ht="22.5" customHeight="1">
      <c r="A8" s="9"/>
      <c r="B8" s="318" t="s">
        <v>403</v>
      </c>
      <c r="Q8" s="23"/>
    </row>
    <row r="9" ht="22.5" customHeight="1">
      <c r="A9" s="24"/>
      <c r="B9" s="318" t="s">
        <v>404</v>
      </c>
      <c r="Q9" s="23"/>
    </row>
    <row r="10" ht="22.5" customHeight="1">
      <c r="A10" s="27"/>
      <c r="B10" s="318" t="s">
        <v>405</v>
      </c>
    </row>
    <row r="11" ht="22.5" customHeight="1">
      <c r="A11" s="27"/>
      <c r="B11" s="318" t="s">
        <v>406</v>
      </c>
    </row>
    <row r="12" ht="22.5" customHeight="1">
      <c r="A12" s="27"/>
      <c r="B12" s="318" t="s">
        <v>407</v>
      </c>
      <c r="Q12" s="36"/>
    </row>
    <row r="13" ht="21.0" customHeight="1">
      <c r="A13" s="27"/>
      <c r="B13" s="122" t="s">
        <v>408</v>
      </c>
      <c r="Q13" s="36"/>
    </row>
    <row r="14" ht="26.25" customHeight="1">
      <c r="A14" s="27"/>
      <c r="B14" s="318" t="s">
        <v>409</v>
      </c>
      <c r="Q14" s="36"/>
    </row>
    <row r="15" ht="26.25" customHeight="1">
      <c r="A15" s="27"/>
      <c r="B15" s="318" t="s">
        <v>410</v>
      </c>
      <c r="Q15" s="36"/>
    </row>
    <row r="16" ht="26.25" customHeight="1">
      <c r="A16" s="27"/>
      <c r="B16" s="318" t="s">
        <v>411</v>
      </c>
      <c r="Q16" s="36"/>
    </row>
    <row r="17" ht="26.25" customHeight="1">
      <c r="A17" s="27"/>
      <c r="B17" s="122" t="s">
        <v>412</v>
      </c>
    </row>
    <row r="18" ht="21.0" customHeight="1">
      <c r="A18" s="27"/>
      <c r="B18" s="322" t="s">
        <v>413</v>
      </c>
      <c r="Q18" s="36"/>
    </row>
    <row r="19" ht="21.0" customHeight="1">
      <c r="A19" s="27"/>
      <c r="Q19" s="36"/>
    </row>
    <row r="20" ht="9.75" customHeight="1">
      <c r="A20" s="27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6"/>
    </row>
    <row r="21" ht="31.5" customHeight="1">
      <c r="A21" s="27"/>
      <c r="B21" s="122" t="s">
        <v>414</v>
      </c>
      <c r="Q21" s="36"/>
    </row>
    <row r="22" ht="27.0" customHeight="1">
      <c r="A22" s="27"/>
      <c r="B22" s="380"/>
      <c r="C22" s="381"/>
      <c r="D22" s="381"/>
      <c r="E22" s="381"/>
      <c r="F22" s="381"/>
      <c r="G22" s="381"/>
      <c r="H22" s="381"/>
      <c r="I22" s="380"/>
      <c r="J22" s="380"/>
      <c r="K22" s="381"/>
      <c r="L22" s="381"/>
      <c r="M22" s="381"/>
      <c r="N22" s="381"/>
      <c r="O22" s="381"/>
      <c r="P22" s="381"/>
      <c r="Q22" s="27"/>
    </row>
    <row r="23" ht="21.0" customHeight="1">
      <c r="A23" s="27"/>
      <c r="B23" s="381"/>
      <c r="C23" s="381"/>
      <c r="D23" s="381"/>
      <c r="E23" s="381"/>
      <c r="F23" s="381"/>
      <c r="G23" s="381" t="s">
        <v>415</v>
      </c>
      <c r="M23" s="381"/>
      <c r="N23" s="381"/>
      <c r="O23" s="381"/>
      <c r="P23" s="381"/>
      <c r="Q23" s="27"/>
    </row>
    <row r="24" ht="27.0" customHeight="1">
      <c r="A24" s="27"/>
      <c r="B24" s="381"/>
      <c r="C24" s="381"/>
      <c r="D24" s="381"/>
      <c r="E24" s="381"/>
      <c r="F24" s="381"/>
      <c r="M24" s="381"/>
      <c r="N24" s="381"/>
      <c r="O24" s="381"/>
      <c r="P24" s="381"/>
      <c r="Q24" s="27"/>
    </row>
    <row r="25" ht="27.0" customHeight="1">
      <c r="A25" s="27"/>
      <c r="B25" s="381"/>
      <c r="C25" s="381"/>
      <c r="D25" s="381"/>
      <c r="E25" s="381"/>
      <c r="F25" s="381"/>
      <c r="M25" s="381"/>
      <c r="N25" s="381"/>
      <c r="O25" s="381"/>
      <c r="P25" s="381"/>
      <c r="Q25" s="27"/>
    </row>
    <row r="26" ht="27.0" customHeight="1">
      <c r="A26" s="27"/>
      <c r="B26" s="381"/>
      <c r="C26" s="381"/>
      <c r="D26" s="381"/>
      <c r="E26" s="381"/>
      <c r="F26" s="381"/>
      <c r="M26" s="381"/>
      <c r="N26" s="381"/>
      <c r="O26" s="381"/>
      <c r="P26" s="381"/>
      <c r="Q26" s="27"/>
    </row>
    <row r="27" ht="24.75" customHeight="1">
      <c r="A27" s="27"/>
      <c r="B27" s="381"/>
      <c r="C27" s="381"/>
      <c r="D27" s="381"/>
      <c r="E27" s="381"/>
      <c r="F27" s="381"/>
      <c r="G27" s="381"/>
      <c r="H27" s="381"/>
      <c r="I27" s="381"/>
      <c r="J27" s="381"/>
      <c r="K27" s="381"/>
      <c r="L27" s="381"/>
      <c r="M27" s="381"/>
      <c r="N27" s="381"/>
      <c r="O27" s="381"/>
      <c r="P27" s="381"/>
      <c r="Q27" s="27"/>
    </row>
    <row r="28" ht="29.25" customHeight="1">
      <c r="A28" s="48"/>
      <c r="B28" s="382"/>
      <c r="C28" s="383"/>
      <c r="D28" s="383"/>
      <c r="E28" s="383"/>
      <c r="F28" s="383"/>
      <c r="G28" s="383"/>
      <c r="H28" s="383"/>
      <c r="I28" s="383"/>
      <c r="J28" s="383"/>
      <c r="K28" s="383"/>
      <c r="L28" s="383"/>
      <c r="M28" s="383"/>
      <c r="N28" s="384"/>
      <c r="O28" s="384"/>
      <c r="P28" s="385"/>
      <c r="Q28" s="48"/>
      <c r="R28" s="143"/>
      <c r="S28" s="143"/>
      <c r="T28" s="143"/>
      <c r="U28" s="143"/>
      <c r="V28" s="143"/>
      <c r="W28" s="143"/>
    </row>
    <row r="29" ht="24.0" customHeight="1">
      <c r="A29" s="48"/>
      <c r="B29" s="386"/>
      <c r="C29" s="387"/>
      <c r="J29" s="387"/>
      <c r="O29" s="387"/>
      <c r="P29" s="388"/>
      <c r="Q29" s="48"/>
      <c r="R29" s="143"/>
      <c r="S29" s="143"/>
      <c r="T29" s="143"/>
      <c r="U29" s="143"/>
      <c r="V29" s="143"/>
      <c r="W29" s="143"/>
    </row>
    <row r="30" ht="60.0" customHeight="1">
      <c r="A30" s="48"/>
      <c r="B30" s="389"/>
      <c r="C30" s="390"/>
      <c r="J30" s="390"/>
      <c r="P30" s="391"/>
      <c r="Q30" s="143"/>
      <c r="R30" s="143"/>
      <c r="S30" s="143"/>
      <c r="T30" s="143"/>
      <c r="U30" s="143"/>
      <c r="V30" s="143"/>
      <c r="W30" s="143"/>
    </row>
    <row r="31" ht="24.0" customHeight="1">
      <c r="A31" s="27"/>
      <c r="B31" s="61" t="s">
        <v>416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</row>
    <row r="32" ht="61.5" customHeight="1">
      <c r="A32" s="27"/>
      <c r="B32" s="144"/>
      <c r="H32" s="145"/>
      <c r="M32" s="144"/>
    </row>
    <row r="33" ht="12.75" customHeight="1">
      <c r="A33" s="27"/>
      <c r="B33" s="146" t="s">
        <v>78</v>
      </c>
      <c r="H33" s="147" t="s">
        <v>79</v>
      </c>
      <c r="M33" s="146" t="s">
        <v>80</v>
      </c>
    </row>
    <row r="34" ht="21.75" customHeight="1">
      <c r="A34" s="27"/>
      <c r="B34" s="146" t="s">
        <v>81</v>
      </c>
      <c r="M34" s="146" t="s">
        <v>82</v>
      </c>
    </row>
    <row r="35" ht="11.25" customHeight="1">
      <c r="A35" s="74"/>
      <c r="B35" s="74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74"/>
      <c r="Q35" s="74"/>
    </row>
    <row r="36" ht="12.0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</row>
    <row r="37" ht="16.5" customHeight="1">
      <c r="A37" s="88"/>
      <c r="B37" s="89"/>
      <c r="C37" s="90"/>
      <c r="D37" s="90" t="s">
        <v>417</v>
      </c>
      <c r="I37" s="89"/>
      <c r="J37" s="91" t="s">
        <v>56</v>
      </c>
      <c r="L37" s="92" t="s">
        <v>57</v>
      </c>
      <c r="O37" s="92" t="s">
        <v>58</v>
      </c>
      <c r="Q37" s="93"/>
    </row>
    <row r="38" ht="19.5" customHeight="1">
      <c r="A38" s="88"/>
      <c r="B38" s="89"/>
      <c r="C38" s="90"/>
      <c r="I38" s="89"/>
      <c r="Q38" s="94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4">
    <mergeCell ref="K2:P2"/>
    <mergeCell ref="K3:P4"/>
    <mergeCell ref="B7:P7"/>
    <mergeCell ref="B8:P8"/>
    <mergeCell ref="B9:P9"/>
    <mergeCell ref="B10:P10"/>
    <mergeCell ref="B11:P11"/>
    <mergeCell ref="B12:P12"/>
    <mergeCell ref="B13:P13"/>
    <mergeCell ref="B14:P14"/>
    <mergeCell ref="B15:P15"/>
    <mergeCell ref="B16:P16"/>
    <mergeCell ref="B17:P17"/>
    <mergeCell ref="B18:P19"/>
    <mergeCell ref="B21:P21"/>
    <mergeCell ref="G23:L26"/>
    <mergeCell ref="B28:M28"/>
    <mergeCell ref="C29:I29"/>
    <mergeCell ref="J29:N29"/>
    <mergeCell ref="C30:I30"/>
    <mergeCell ref="J30:O30"/>
    <mergeCell ref="M33:P33"/>
    <mergeCell ref="M34:P34"/>
    <mergeCell ref="D37:H38"/>
    <mergeCell ref="J37:K38"/>
    <mergeCell ref="L37:N38"/>
    <mergeCell ref="O37:P38"/>
    <mergeCell ref="B31:P31"/>
    <mergeCell ref="B32:G32"/>
    <mergeCell ref="H32:L32"/>
    <mergeCell ref="M32:P32"/>
    <mergeCell ref="B33:G33"/>
    <mergeCell ref="H33:L34"/>
    <mergeCell ref="B34:G34"/>
  </mergeCells>
  <printOptions gridLines="1" horizontalCentered="1"/>
  <pageMargins bottom="0.0" footer="0.0" header="0.0" left="0.0" right="0.0" top="0.0"/>
  <pageSetup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88"/>
    <col customWidth="1" min="2" max="2" width="6.25"/>
    <col customWidth="1" min="3" max="4" width="5.75"/>
    <col customWidth="1" min="5" max="5" width="6.63"/>
    <col customWidth="1" min="6" max="6" width="6.5"/>
    <col customWidth="1" min="7" max="7" width="4.5"/>
    <col customWidth="1" min="8" max="8" width="6.25"/>
    <col customWidth="1" min="9" max="9" width="9.13"/>
    <col customWidth="1" min="10" max="10" width="7.63"/>
    <col customWidth="1" min="11" max="11" width="7.75"/>
    <col customWidth="1" min="12" max="12" width="6.63"/>
    <col customWidth="1" min="13" max="13" width="7.25"/>
    <col customWidth="1" min="14" max="14" width="7.0"/>
    <col customWidth="1" min="15" max="15" width="6.13"/>
    <col customWidth="1" min="16" max="16" width="9.5"/>
    <col customWidth="1" min="17" max="17" width="5.25"/>
  </cols>
  <sheetData>
    <row r="1" ht="15.75" customHeight="1">
      <c r="A1" s="1"/>
    </row>
    <row r="2" ht="10.5" customHeight="1"/>
    <row r="3" ht="15.75" customHeight="1"/>
    <row r="4" ht="18.0" customHeight="1"/>
    <row r="5" ht="12.0" customHeight="1"/>
    <row r="6" ht="15.0" customHeight="1"/>
    <row r="7" ht="15.75" customHeight="1"/>
    <row r="8" ht="14.25" customHeight="1"/>
    <row r="9" ht="29.25" customHeight="1"/>
    <row r="10" ht="33.0" customHeight="1"/>
    <row r="11" ht="15.0" customHeight="1"/>
    <row r="12" ht="10.5" customHeight="1"/>
    <row r="13" ht="17.25" customHeight="1"/>
    <row r="14" ht="27.0" customHeight="1"/>
    <row r="15" ht="27.0" customHeight="1"/>
    <row r="16" ht="27.0" customHeight="1"/>
    <row r="17" ht="27.0" customHeight="1"/>
    <row r="18" ht="14.25" customHeight="1"/>
    <row r="19" ht="27.0" customHeight="1"/>
    <row r="20" ht="27.0" customHeight="1"/>
    <row r="21" ht="27.0" customHeight="1"/>
    <row r="22" ht="14.25" customHeight="1"/>
    <row r="23" ht="27.0" customHeight="1"/>
    <row r="24" ht="27.0" customHeight="1"/>
    <row r="25" ht="27.0" customHeight="1"/>
    <row r="26" ht="18.0" customHeight="1"/>
    <row r="27" ht="27.0" customHeight="1"/>
    <row r="28" ht="27.0" customHeight="1"/>
    <row r="29" ht="27.0" customHeight="1"/>
    <row r="30" ht="27.0" customHeight="1"/>
    <row r="31" ht="13.5" customHeight="1"/>
    <row r="32" ht="27.0" customHeight="1"/>
    <row r="33" ht="15.0" customHeight="1"/>
    <row r="34" ht="21.75" customHeight="1"/>
    <row r="35" ht="21.75" customHeight="1"/>
    <row r="36" ht="21.75" customHeight="1"/>
    <row r="37" ht="21.75" customHeight="1"/>
    <row r="38" ht="21.0" customHeight="1"/>
    <row r="39" ht="24.0" customHeight="1"/>
    <row r="40" ht="61.5" customHeight="1"/>
    <row r="41" ht="12.75" customHeight="1"/>
    <row r="42" ht="21.75" customHeight="1"/>
    <row r="43" ht="21.75" customHeight="1"/>
    <row r="44" ht="32.25" customHeight="1"/>
    <row r="45" ht="12.0" customHeight="1"/>
    <row r="46" ht="19.5" customHeight="1"/>
    <row r="47" ht="17.25" customHeight="1"/>
    <row r="48" ht="12.75" customHeight="1"/>
    <row r="49" ht="19.5" customHeight="1"/>
    <row r="50" ht="16.5" customHeight="1"/>
    <row r="51" ht="19.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">
    <mergeCell ref="A1:Q51"/>
  </mergeCells>
  <printOptions gridLines="1" horizontalCentered="1"/>
  <pageMargins bottom="0.0" footer="0.0" header="0.0" left="0.0" right="0.0" top="0.0"/>
  <pageSetup fitToHeight="0" paperSize="5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88"/>
    <col customWidth="1" min="2" max="2" width="6.25"/>
    <col customWidth="1" min="3" max="4" width="5.75"/>
    <col customWidth="1" min="5" max="5" width="6.63"/>
    <col customWidth="1" min="6" max="6" width="6.5"/>
    <col customWidth="1" min="7" max="7" width="4.5"/>
    <col customWidth="1" min="8" max="8" width="6.25"/>
    <col customWidth="1" min="9" max="9" width="9.13"/>
    <col customWidth="1" min="10" max="10" width="7.63"/>
    <col customWidth="1" min="11" max="11" width="7.75"/>
    <col customWidth="1" min="12" max="12" width="6.63"/>
    <col customWidth="1" min="13" max="13" width="7.25"/>
    <col customWidth="1" min="14" max="14" width="7.0"/>
    <col customWidth="1" min="15" max="15" width="6.13"/>
    <col customWidth="1" min="16" max="16" width="9.5"/>
    <col customWidth="1" min="17" max="17" width="5.25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">
        <v>3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">
        <v>3</v>
      </c>
      <c r="Q3" s="4"/>
    </row>
    <row r="4" ht="18.0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2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6" t="s">
        <v>59</v>
      </c>
      <c r="P5" s="7">
        <v>45434.0</v>
      </c>
      <c r="Q5" s="8"/>
    </row>
    <row r="6" ht="5.25" customHeight="1">
      <c r="A6" s="9"/>
      <c r="B6" s="10"/>
      <c r="C6" s="95"/>
      <c r="D6" s="9"/>
      <c r="E6" s="9"/>
      <c r="F6" s="9"/>
      <c r="G6" s="9"/>
      <c r="H6" s="9"/>
      <c r="I6" s="9"/>
      <c r="K6" s="9"/>
      <c r="L6" s="9"/>
      <c r="M6" s="9"/>
      <c r="N6" s="9"/>
      <c r="O6" s="9"/>
    </row>
    <row r="7" ht="14.25" customHeight="1">
      <c r="A7" s="9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</row>
    <row r="8" ht="26.25" customHeight="1">
      <c r="A8" s="9"/>
      <c r="B8" s="17" t="s">
        <v>0</v>
      </c>
      <c r="C8" s="15"/>
      <c r="D8" s="96" t="s">
        <v>4</v>
      </c>
      <c r="E8" s="19"/>
      <c r="F8" s="17" t="s">
        <v>5</v>
      </c>
      <c r="G8" s="15"/>
      <c r="H8" s="97" t="s">
        <v>60</v>
      </c>
      <c r="I8" s="19"/>
      <c r="J8" s="20" t="s">
        <v>7</v>
      </c>
      <c r="K8" s="19"/>
      <c r="L8" s="21" t="s">
        <v>8</v>
      </c>
      <c r="M8" s="19"/>
      <c r="N8" s="14" t="s">
        <v>9</v>
      </c>
      <c r="O8" s="15"/>
      <c r="P8" s="22" t="s">
        <v>10</v>
      </c>
      <c r="Q8" s="23"/>
    </row>
    <row r="9" ht="26.25" customHeight="1">
      <c r="A9" s="24"/>
      <c r="B9" s="20" t="s">
        <v>11</v>
      </c>
      <c r="C9" s="19"/>
      <c r="D9" s="21" t="s">
        <v>12</v>
      </c>
      <c r="E9" s="19"/>
      <c r="F9" s="20" t="s">
        <v>13</v>
      </c>
      <c r="G9" s="19"/>
      <c r="H9" s="25">
        <f>P5+15</f>
        <v>45449</v>
      </c>
      <c r="J9" s="20" t="s">
        <v>14</v>
      </c>
      <c r="K9" s="19"/>
      <c r="L9" s="96" t="s">
        <v>61</v>
      </c>
      <c r="M9" s="19"/>
      <c r="N9" s="20" t="s">
        <v>16</v>
      </c>
      <c r="O9" s="19"/>
      <c r="P9" s="26" t="s">
        <v>17</v>
      </c>
      <c r="Q9" s="23"/>
    </row>
    <row r="10" ht="11.25" customHeight="1">
      <c r="A10" s="27"/>
      <c r="B10" s="27"/>
      <c r="C10" s="27"/>
      <c r="D10" s="27"/>
      <c r="E10" s="27"/>
      <c r="F10" s="27"/>
      <c r="H10" s="28"/>
      <c r="I10" s="28"/>
      <c r="J10" s="28"/>
      <c r="K10" s="28"/>
      <c r="L10" s="28"/>
      <c r="M10" s="28"/>
    </row>
    <row r="11" ht="17.25" customHeight="1">
      <c r="A11" s="27"/>
      <c r="B11" s="31" t="s">
        <v>19</v>
      </c>
      <c r="C11" s="32"/>
      <c r="D11" s="33"/>
      <c r="E11" s="31" t="s">
        <v>62</v>
      </c>
      <c r="F11" s="32"/>
      <c r="G11" s="33"/>
      <c r="H11" s="34" t="s">
        <v>20</v>
      </c>
      <c r="I11" s="32"/>
      <c r="J11" s="32"/>
      <c r="K11" s="32"/>
      <c r="L11" s="32"/>
      <c r="M11" s="32"/>
      <c r="N11" s="35" t="s">
        <v>21</v>
      </c>
      <c r="Q11" s="36"/>
    </row>
    <row r="12" ht="21.0" customHeight="1">
      <c r="A12" s="27"/>
      <c r="B12" s="98" t="s">
        <v>63</v>
      </c>
      <c r="C12" s="32"/>
      <c r="D12" s="99"/>
      <c r="E12" s="100" t="s">
        <v>64</v>
      </c>
      <c r="F12" s="32"/>
      <c r="G12" s="99"/>
      <c r="H12" s="101" t="s">
        <v>65</v>
      </c>
      <c r="I12" s="102"/>
      <c r="J12" s="102"/>
      <c r="K12" s="102"/>
      <c r="L12" s="102"/>
      <c r="M12" s="103"/>
      <c r="N12" s="104">
        <v>2990.0</v>
      </c>
      <c r="O12" s="102"/>
      <c r="P12" s="103"/>
      <c r="Q12" s="36"/>
    </row>
    <row r="13" ht="21.0" customHeight="1">
      <c r="A13" s="27"/>
      <c r="B13" s="105"/>
      <c r="D13" s="106"/>
      <c r="E13" s="105"/>
      <c r="G13" s="106"/>
      <c r="H13" s="101" t="s">
        <v>66</v>
      </c>
      <c r="I13" s="102"/>
      <c r="J13" s="102"/>
      <c r="K13" s="102"/>
      <c r="L13" s="102"/>
      <c r="M13" s="103"/>
      <c r="N13" s="104">
        <v>2990.0</v>
      </c>
      <c r="O13" s="102"/>
      <c r="P13" s="103"/>
      <c r="Q13" s="36"/>
    </row>
    <row r="14" ht="21.0" customHeight="1">
      <c r="A14" s="27"/>
      <c r="B14" s="105"/>
      <c r="D14" s="106"/>
      <c r="E14" s="105"/>
      <c r="G14" s="106"/>
      <c r="H14" s="101" t="s">
        <v>67</v>
      </c>
      <c r="I14" s="102"/>
      <c r="J14" s="102"/>
      <c r="K14" s="102"/>
      <c r="L14" s="102"/>
      <c r="M14" s="103"/>
      <c r="N14" s="104">
        <v>2990.0</v>
      </c>
      <c r="O14" s="102"/>
      <c r="P14" s="103"/>
      <c r="Q14" s="36"/>
    </row>
    <row r="15" ht="21.0" customHeight="1">
      <c r="A15" s="27"/>
      <c r="B15" s="107"/>
      <c r="C15" s="108"/>
      <c r="D15" s="109"/>
      <c r="E15" s="107"/>
      <c r="F15" s="108"/>
      <c r="G15" s="109"/>
      <c r="H15" s="101" t="str">
        <f>'Auditoria de Google y Metas Ads'!C8</f>
        <v>Auditoría de cuentas Google Ads y Meta Ads</v>
      </c>
      <c r="I15" s="102"/>
      <c r="J15" s="102"/>
      <c r="K15" s="102"/>
      <c r="L15" s="102"/>
      <c r="M15" s="103"/>
      <c r="N15" s="104">
        <v>2990.0</v>
      </c>
      <c r="O15" s="102"/>
      <c r="P15" s="103"/>
      <c r="Q15" s="36"/>
    </row>
    <row r="16" ht="12.75" customHeight="1">
      <c r="A16" s="27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36"/>
    </row>
    <row r="17" ht="21.0" customHeight="1">
      <c r="A17" s="27"/>
      <c r="B17" s="98" t="s">
        <v>23</v>
      </c>
      <c r="C17" s="32"/>
      <c r="D17" s="99"/>
      <c r="E17" s="111" t="s">
        <v>64</v>
      </c>
      <c r="F17" s="32"/>
      <c r="G17" s="99"/>
      <c r="H17" s="112" t="str">
        <f>'Fase 1 Sitio Web'!C8</f>
        <v>Estudio Digital de Mercado</v>
      </c>
      <c r="I17" s="102"/>
      <c r="J17" s="102"/>
      <c r="K17" s="102"/>
      <c r="L17" s="102"/>
      <c r="M17" s="103"/>
      <c r="N17" s="113">
        <f>'Fase 1 Sitio Web'!L16</f>
        <v>4990</v>
      </c>
      <c r="O17" s="102"/>
      <c r="P17" s="103"/>
      <c r="Q17" s="36"/>
    </row>
    <row r="18" ht="21.0" customHeight="1">
      <c r="A18" s="27"/>
      <c r="B18" s="105"/>
      <c r="D18" s="106"/>
      <c r="E18" s="105"/>
      <c r="G18" s="106"/>
      <c r="H18" s="112" t="str">
        <f>'Fase 1 Sitio Web'!C20</f>
        <v>Diseño de Identidad Corporativa</v>
      </c>
      <c r="I18" s="102"/>
      <c r="J18" s="102"/>
      <c r="K18" s="102"/>
      <c r="L18" s="102"/>
      <c r="M18" s="103"/>
      <c r="N18" s="113">
        <f>'Fase 1 Sitio Web'!L31</f>
        <v>11900</v>
      </c>
      <c r="O18" s="102"/>
      <c r="P18" s="103"/>
      <c r="Q18" s="36"/>
    </row>
    <row r="19" ht="21.0" customHeight="1">
      <c r="A19" s="27"/>
      <c r="B19" s="107"/>
      <c r="C19" s="108"/>
      <c r="D19" s="109"/>
      <c r="E19" s="107"/>
      <c r="F19" s="108"/>
      <c r="G19" s="109"/>
      <c r="H19" s="112" t="str">
        <f>'Fase 1 Sitio Web'!C35</f>
        <v>Diseño de Sitio Web</v>
      </c>
      <c r="I19" s="102"/>
      <c r="J19" s="102"/>
      <c r="K19" s="102"/>
      <c r="L19" s="102"/>
      <c r="M19" s="103"/>
      <c r="N19" s="113">
        <v>30000.0</v>
      </c>
      <c r="O19" s="102"/>
      <c r="P19" s="103"/>
      <c r="Q19" s="36"/>
    </row>
    <row r="20" ht="12.75" customHeight="1">
      <c r="A20" s="27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</row>
    <row r="21" ht="21.0" customHeight="1">
      <c r="A21" s="27"/>
      <c r="B21" s="98" t="s">
        <v>24</v>
      </c>
      <c r="C21" s="32"/>
      <c r="D21" s="99"/>
      <c r="E21" s="114" t="s">
        <v>64</v>
      </c>
      <c r="F21" s="102"/>
      <c r="G21" s="103"/>
      <c r="H21" s="101" t="str">
        <f>'Fase 2'!C7</f>
        <v>Tablero de Inspiración </v>
      </c>
      <c r="I21" s="102"/>
      <c r="J21" s="102"/>
      <c r="K21" s="102"/>
      <c r="L21" s="102"/>
      <c r="M21" s="103"/>
      <c r="N21" s="104">
        <f>'Fase 2'!L14</f>
        <v>2900</v>
      </c>
      <c r="O21" s="102"/>
      <c r="P21" s="103"/>
    </row>
    <row r="22" ht="21.0" customHeight="1">
      <c r="A22" s="27"/>
      <c r="B22" s="105"/>
      <c r="D22" s="106"/>
      <c r="E22" s="100" t="s">
        <v>68</v>
      </c>
      <c r="F22" s="32"/>
      <c r="G22" s="99"/>
      <c r="H22" s="101" t="str">
        <f>'Fase 2'!C17</f>
        <v>Configuración y Optimización Google Ads</v>
      </c>
      <c r="I22" s="102"/>
      <c r="J22" s="102"/>
      <c r="K22" s="102"/>
      <c r="L22" s="102"/>
      <c r="M22" s="103"/>
      <c r="N22" s="104">
        <f>'Fase 2'!L31</f>
        <v>3900</v>
      </c>
      <c r="O22" s="102"/>
      <c r="P22" s="103"/>
    </row>
    <row r="23" ht="21.0" customHeight="1">
      <c r="A23" s="27"/>
      <c r="B23" s="105"/>
      <c r="D23" s="106"/>
      <c r="E23" s="105"/>
      <c r="G23" s="106"/>
      <c r="H23" s="101" t="str">
        <f>'Fase 2'!C34</f>
        <v>Configuración y Optimización de Meta Ads</v>
      </c>
      <c r="I23" s="102"/>
      <c r="J23" s="102"/>
      <c r="K23" s="102"/>
      <c r="L23" s="102"/>
      <c r="M23" s="103"/>
      <c r="N23" s="104">
        <f>'Fase 2'!L45</f>
        <v>4900</v>
      </c>
      <c r="O23" s="102"/>
      <c r="P23" s="103"/>
      <c r="Q23" s="27"/>
    </row>
    <row r="24" ht="21.0" customHeight="1">
      <c r="A24" s="27"/>
      <c r="B24" s="107"/>
      <c r="C24" s="108"/>
      <c r="D24" s="109"/>
      <c r="E24" s="107"/>
      <c r="F24" s="108"/>
      <c r="G24" s="109"/>
      <c r="H24" s="101" t="s">
        <v>69</v>
      </c>
      <c r="I24" s="102"/>
      <c r="J24" s="102"/>
      <c r="K24" s="102"/>
      <c r="L24" s="102"/>
      <c r="M24" s="103"/>
      <c r="N24" s="104">
        <f>'Fase 2 Manejo '!M17</f>
        <v>3000</v>
      </c>
      <c r="O24" s="102"/>
      <c r="P24" s="103"/>
      <c r="Q24" s="27"/>
    </row>
    <row r="25" ht="12.75" customHeight="1">
      <c r="A25" s="27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27"/>
    </row>
    <row r="26" ht="21.0" customHeight="1">
      <c r="A26" s="27"/>
      <c r="B26" s="98" t="s">
        <v>25</v>
      </c>
      <c r="C26" s="32"/>
      <c r="D26" s="99"/>
      <c r="E26" s="115" t="s">
        <v>64</v>
      </c>
      <c r="F26" s="102"/>
      <c r="G26" s="103"/>
      <c r="H26" s="116" t="str">
        <f>'Fase 3'!C9</f>
        <v>Desarrollo de Plan de Contenido</v>
      </c>
      <c r="I26" s="102"/>
      <c r="J26" s="102"/>
      <c r="K26" s="102"/>
      <c r="L26" s="102"/>
      <c r="M26" s="103"/>
      <c r="N26" s="117">
        <f>'Fase 3.1'!L18</f>
        <v>2900</v>
      </c>
      <c r="O26" s="102"/>
      <c r="P26" s="103"/>
      <c r="Q26" s="27"/>
    </row>
    <row r="27" ht="21.0" customHeight="1">
      <c r="A27" s="27"/>
      <c r="B27" s="105"/>
      <c r="D27" s="106"/>
      <c r="E27" s="118" t="s">
        <v>68</v>
      </c>
      <c r="F27" s="32"/>
      <c r="G27" s="99"/>
      <c r="H27" s="116" t="str">
        <f>'Fase 3'!C22</f>
        <v>Generación de Contenido</v>
      </c>
      <c r="I27" s="102"/>
      <c r="J27" s="102"/>
      <c r="K27" s="102"/>
      <c r="L27" s="102"/>
      <c r="M27" s="103"/>
      <c r="N27" s="117">
        <v>8000.0</v>
      </c>
      <c r="O27" s="102"/>
      <c r="P27" s="103"/>
      <c r="Q27" s="27"/>
    </row>
    <row r="28" ht="21.0" customHeight="1">
      <c r="A28" s="27"/>
      <c r="B28" s="105"/>
      <c r="D28" s="106"/>
      <c r="E28" s="105"/>
      <c r="G28" s="106"/>
      <c r="H28" s="116" t="str">
        <f>'Fase 3.1'!C10</f>
        <v>Posicionamiento SEO </v>
      </c>
      <c r="I28" s="102"/>
      <c r="J28" s="102"/>
      <c r="K28" s="102"/>
      <c r="L28" s="102"/>
      <c r="M28" s="103"/>
      <c r="N28" s="117">
        <v>2900.0</v>
      </c>
      <c r="O28" s="102"/>
      <c r="P28" s="103"/>
      <c r="Q28" s="27"/>
    </row>
    <row r="29" ht="21.0" customHeight="1">
      <c r="A29" s="27"/>
      <c r="B29" s="107"/>
      <c r="C29" s="108"/>
      <c r="D29" s="109"/>
      <c r="E29" s="115" t="s">
        <v>64</v>
      </c>
      <c r="F29" s="102"/>
      <c r="G29" s="103"/>
      <c r="H29" s="116" t="str">
        <f>'Fase 3.1'!C22</f>
        <v>Configuración y Optimización Google My Business </v>
      </c>
      <c r="I29" s="102"/>
      <c r="J29" s="102"/>
      <c r="K29" s="102"/>
      <c r="L29" s="102"/>
      <c r="M29" s="103"/>
      <c r="N29" s="117">
        <v>2900.0</v>
      </c>
      <c r="O29" s="102"/>
      <c r="P29" s="103"/>
      <c r="Q29" s="27"/>
    </row>
    <row r="30" ht="12.75" customHeight="1">
      <c r="A30" s="27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27"/>
    </row>
    <row r="31" ht="19.5" customHeight="1">
      <c r="A31" s="27"/>
      <c r="B31" s="120" t="s">
        <v>70</v>
      </c>
      <c r="Q31" s="27"/>
    </row>
    <row r="32" ht="12.75" customHeight="1">
      <c r="A32" s="27"/>
      <c r="B32" s="27"/>
      <c r="C32" s="27"/>
      <c r="D32" s="27"/>
      <c r="E32" s="27"/>
      <c r="F32" s="27"/>
      <c r="H32" s="48"/>
      <c r="K32" s="51"/>
      <c r="L32" s="51"/>
      <c r="M32" s="51"/>
      <c r="N32" s="121"/>
      <c r="O32" s="121"/>
      <c r="P32" s="121"/>
      <c r="Q32" s="27"/>
    </row>
    <row r="33" ht="26.25" customHeight="1">
      <c r="A33" s="27"/>
      <c r="B33" s="122" t="s">
        <v>71</v>
      </c>
    </row>
    <row r="34" ht="45.75" customHeight="1">
      <c r="A34" s="27"/>
      <c r="B34" s="123" t="s">
        <v>72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5"/>
      <c r="Q34" s="36"/>
    </row>
    <row r="35" ht="36.75" customHeight="1">
      <c r="A35" s="74"/>
      <c r="B35" s="126"/>
      <c r="C35" s="127"/>
      <c r="D35" s="128"/>
      <c r="E35" s="128"/>
      <c r="F35" s="128"/>
      <c r="G35" s="128"/>
      <c r="H35" s="128"/>
      <c r="I35" s="36"/>
      <c r="J35" s="129"/>
      <c r="K35" s="128"/>
      <c r="L35" s="128"/>
      <c r="M35" s="128"/>
      <c r="N35" s="128"/>
      <c r="O35" s="128"/>
      <c r="P35" s="130"/>
      <c r="Q35" s="74"/>
    </row>
    <row r="36" ht="19.5" customHeight="1">
      <c r="A36" s="74"/>
      <c r="B36" s="126"/>
      <c r="C36" s="131" t="s">
        <v>73</v>
      </c>
      <c r="I36" s="131"/>
      <c r="J36" s="131" t="s">
        <v>74</v>
      </c>
      <c r="P36" s="132"/>
      <c r="Q36" s="74"/>
    </row>
    <row r="37" ht="19.5" customHeight="1">
      <c r="A37" s="74"/>
      <c r="B37" s="133"/>
      <c r="C37" s="134"/>
      <c r="D37" s="134"/>
      <c r="E37" s="134"/>
      <c r="F37" s="134"/>
      <c r="G37" s="134"/>
      <c r="H37" s="134"/>
      <c r="I37" s="134"/>
      <c r="J37" s="134"/>
      <c r="K37" s="134" t="s">
        <v>75</v>
      </c>
      <c r="L37" s="135"/>
      <c r="M37" s="135"/>
      <c r="N37" s="135"/>
      <c r="O37" s="134"/>
      <c r="P37" s="136"/>
      <c r="Q37" s="74"/>
    </row>
    <row r="38" ht="12.0" customHeight="1">
      <c r="A38" s="74"/>
      <c r="B38" s="36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7"/>
      <c r="Q38" s="74"/>
    </row>
    <row r="39" ht="27.75" customHeight="1">
      <c r="A39" s="138"/>
      <c r="B39" s="139" t="s">
        <v>76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6"/>
      <c r="Q39" s="138"/>
      <c r="R39" s="140"/>
      <c r="S39" s="140"/>
      <c r="T39" s="140"/>
      <c r="U39" s="140"/>
      <c r="V39" s="140"/>
      <c r="W39" s="140"/>
    </row>
    <row r="40" ht="9.75" customHeight="1">
      <c r="A40" s="141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1"/>
      <c r="R40" s="143"/>
      <c r="S40" s="143"/>
      <c r="T40" s="143"/>
      <c r="U40" s="143"/>
      <c r="V40" s="143"/>
      <c r="W40" s="143"/>
    </row>
    <row r="41" ht="21.75" customHeight="1">
      <c r="A41" s="27"/>
      <c r="B41" s="61" t="s">
        <v>77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6"/>
    </row>
    <row r="42" ht="56.25" customHeight="1">
      <c r="A42" s="27"/>
      <c r="B42" s="144"/>
      <c r="H42" s="145"/>
      <c r="M42" s="144"/>
    </row>
    <row r="43" ht="15.0" customHeight="1">
      <c r="A43" s="27"/>
      <c r="B43" s="146" t="s">
        <v>78</v>
      </c>
      <c r="H43" s="147" t="s">
        <v>79</v>
      </c>
      <c r="M43" s="146" t="s">
        <v>80</v>
      </c>
    </row>
    <row r="44" ht="14.25" customHeight="1">
      <c r="A44" s="27"/>
      <c r="B44" s="146" t="s">
        <v>81</v>
      </c>
      <c r="M44" s="146" t="s">
        <v>82</v>
      </c>
    </row>
    <row r="45" ht="8.2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</row>
    <row r="46" ht="16.5" customHeight="1">
      <c r="A46" s="88"/>
      <c r="B46" s="89"/>
      <c r="C46" s="90"/>
      <c r="D46" s="90" t="s">
        <v>83</v>
      </c>
      <c r="I46" s="89"/>
      <c r="J46" s="91" t="s">
        <v>56</v>
      </c>
      <c r="L46" s="92" t="s">
        <v>57</v>
      </c>
      <c r="O46" s="92" t="s">
        <v>58</v>
      </c>
      <c r="Q46" s="93"/>
    </row>
    <row r="47" ht="19.5" customHeight="1">
      <c r="A47" s="88"/>
      <c r="B47" s="89"/>
      <c r="C47" s="90"/>
      <c r="I47" s="89"/>
      <c r="Q47" s="94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83">
    <mergeCell ref="H15:M15"/>
    <mergeCell ref="N15:P15"/>
    <mergeCell ref="E17:G19"/>
    <mergeCell ref="H17:M17"/>
    <mergeCell ref="N17:P17"/>
    <mergeCell ref="H18:M18"/>
    <mergeCell ref="N18:P18"/>
    <mergeCell ref="H19:M19"/>
    <mergeCell ref="N19:P19"/>
    <mergeCell ref="L8:M8"/>
    <mergeCell ref="N8:O8"/>
    <mergeCell ref="K2:P2"/>
    <mergeCell ref="K3:P4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L9:M9"/>
    <mergeCell ref="N9:O9"/>
    <mergeCell ref="H12:M12"/>
    <mergeCell ref="H13:M13"/>
    <mergeCell ref="N13:P13"/>
    <mergeCell ref="H14:M14"/>
    <mergeCell ref="N14:P14"/>
    <mergeCell ref="B11:D11"/>
    <mergeCell ref="E11:G11"/>
    <mergeCell ref="H11:M11"/>
    <mergeCell ref="N11:P11"/>
    <mergeCell ref="B12:D15"/>
    <mergeCell ref="E12:G15"/>
    <mergeCell ref="N12:P12"/>
    <mergeCell ref="H22:M22"/>
    <mergeCell ref="H23:M23"/>
    <mergeCell ref="B17:D19"/>
    <mergeCell ref="B21:D24"/>
    <mergeCell ref="E21:G21"/>
    <mergeCell ref="H21:M21"/>
    <mergeCell ref="N21:P21"/>
    <mergeCell ref="N22:P22"/>
    <mergeCell ref="B26:D29"/>
    <mergeCell ref="N29:P29"/>
    <mergeCell ref="B31:P31"/>
    <mergeCell ref="B33:P33"/>
    <mergeCell ref="B34:P34"/>
    <mergeCell ref="C35:H35"/>
    <mergeCell ref="J35:O35"/>
    <mergeCell ref="C36:H36"/>
    <mergeCell ref="B43:G43"/>
    <mergeCell ref="B44:G44"/>
    <mergeCell ref="D46:H47"/>
    <mergeCell ref="J46:K47"/>
    <mergeCell ref="L46:N47"/>
    <mergeCell ref="O46:P47"/>
    <mergeCell ref="B39:P39"/>
    <mergeCell ref="B41:P41"/>
    <mergeCell ref="B42:G42"/>
    <mergeCell ref="H42:L42"/>
    <mergeCell ref="M42:P42"/>
    <mergeCell ref="H43:L44"/>
    <mergeCell ref="M43:P43"/>
    <mergeCell ref="M44:P44"/>
    <mergeCell ref="N23:P23"/>
    <mergeCell ref="H24:M24"/>
    <mergeCell ref="N24:P24"/>
    <mergeCell ref="E22:G24"/>
    <mergeCell ref="E26:G26"/>
    <mergeCell ref="H26:M26"/>
    <mergeCell ref="N26:P26"/>
    <mergeCell ref="E27:G28"/>
    <mergeCell ref="H27:M27"/>
    <mergeCell ref="H28:M28"/>
    <mergeCell ref="N27:P27"/>
    <mergeCell ref="N28:P28"/>
    <mergeCell ref="E29:G29"/>
    <mergeCell ref="H29:M29"/>
    <mergeCell ref="J36:O36"/>
    <mergeCell ref="K37:N37"/>
  </mergeCells>
  <printOptions gridLines="1" horizontalCentered="1"/>
  <pageMargins bottom="0.0" footer="0.0" header="0.0" left="0.0" right="0.0" top="0.0"/>
  <pageSetup fitToHeight="0" paperSize="5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6" width="6.63"/>
    <col customWidth="1" min="7" max="7" width="9.0"/>
    <col customWidth="1" min="8" max="9" width="6.63"/>
    <col customWidth="1" min="10" max="10" width="10.25"/>
    <col customWidth="1" min="11" max="11" width="4.13"/>
    <col customWidth="1" min="12" max="13" width="6.63"/>
    <col customWidth="1" min="14" max="14" width="7.13"/>
    <col customWidth="1" min="15" max="15" width="8.63"/>
    <col customWidth="1" min="16" max="16" width="10.38"/>
    <col customWidth="1" min="17" max="17" width="9.88"/>
    <col customWidth="1" min="18" max="26" width="14.3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8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84</v>
      </c>
      <c r="P5" s="149">
        <f>'HOJA RESÚMEN 2024'!P5</f>
        <v>45434</v>
      </c>
      <c r="Q5" s="8"/>
    </row>
    <row r="6" ht="32.25" customHeight="1">
      <c r="A6" s="150"/>
      <c r="B6" s="150"/>
      <c r="C6" s="150" t="s">
        <v>63</v>
      </c>
      <c r="P6" s="150"/>
      <c r="Q6" s="150"/>
    </row>
    <row r="7" ht="15.75" customHeight="1">
      <c r="A7" s="27"/>
      <c r="B7" s="27"/>
      <c r="C7" s="27"/>
    </row>
    <row r="8">
      <c r="A8" s="27"/>
      <c r="B8" s="27"/>
      <c r="C8" s="151" t="s">
        <v>85</v>
      </c>
      <c r="N8" s="152" t="s">
        <v>86</v>
      </c>
    </row>
    <row r="9" ht="13.5" customHeight="1">
      <c r="A9" s="27"/>
      <c r="B9" s="27"/>
      <c r="C9" s="153"/>
      <c r="D9" s="153"/>
      <c r="E9" s="153"/>
      <c r="F9" s="153"/>
      <c r="G9" s="153"/>
      <c r="H9" s="153"/>
      <c r="I9" s="153"/>
      <c r="J9" s="153"/>
      <c r="K9" s="48"/>
      <c r="L9" s="48"/>
      <c r="M9" s="48"/>
      <c r="N9" s="154"/>
      <c r="O9" s="154"/>
    </row>
    <row r="10" ht="30.0" customHeight="1">
      <c r="A10" s="27"/>
      <c r="B10" s="27"/>
      <c r="C10" s="48"/>
      <c r="D10" s="155" t="s">
        <v>87</v>
      </c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7" t="s">
        <v>88</v>
      </c>
    </row>
    <row r="11" ht="30.0" customHeight="1">
      <c r="A11" s="27"/>
      <c r="B11" s="27"/>
      <c r="C11" s="48"/>
      <c r="D11" s="158" t="s">
        <v>89</v>
      </c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9" t="s">
        <v>88</v>
      </c>
    </row>
    <row r="12" ht="30.0" customHeight="1">
      <c r="A12" s="27"/>
      <c r="B12" s="27"/>
      <c r="C12" s="48"/>
      <c r="D12" s="158" t="s">
        <v>90</v>
      </c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9" t="s">
        <v>88</v>
      </c>
    </row>
    <row r="13" ht="30.0" customHeight="1">
      <c r="A13" s="27"/>
      <c r="B13" s="27"/>
      <c r="C13" s="48"/>
      <c r="D13" s="158" t="s">
        <v>91</v>
      </c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9" t="s">
        <v>88</v>
      </c>
    </row>
    <row r="14" ht="30.0" customHeight="1">
      <c r="A14" s="27"/>
      <c r="B14" s="27"/>
      <c r="C14" s="48"/>
      <c r="D14" s="155" t="s">
        <v>92</v>
      </c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7" t="s">
        <v>88</v>
      </c>
    </row>
    <row r="15" ht="30.0" customHeight="1">
      <c r="A15" s="27"/>
      <c r="B15" s="27"/>
      <c r="C15" s="48"/>
      <c r="D15" s="158" t="s">
        <v>93</v>
      </c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57" t="s">
        <v>88</v>
      </c>
    </row>
    <row r="16" ht="30.0" customHeight="1">
      <c r="A16" s="27"/>
      <c r="B16" s="27"/>
      <c r="C16" s="48"/>
      <c r="D16" s="155" t="s">
        <v>94</v>
      </c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7" t="s">
        <v>88</v>
      </c>
    </row>
    <row r="17" ht="30.0" customHeight="1">
      <c r="A17" s="27"/>
      <c r="B17" s="27"/>
      <c r="C17" s="48"/>
      <c r="D17" s="161" t="s">
        <v>95</v>
      </c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57" t="s">
        <v>88</v>
      </c>
    </row>
    <row r="18" ht="30.0" customHeight="1">
      <c r="A18" s="27"/>
      <c r="B18" s="27"/>
      <c r="C18" s="48"/>
      <c r="D18" s="155" t="s">
        <v>96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7" t="s">
        <v>88</v>
      </c>
    </row>
    <row r="19" ht="30.0" customHeight="1">
      <c r="A19" s="27"/>
      <c r="B19" s="27"/>
      <c r="C19" s="48"/>
      <c r="D19" s="155" t="s">
        <v>97</v>
      </c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7" t="s">
        <v>88</v>
      </c>
    </row>
    <row r="20" ht="30.0" customHeight="1">
      <c r="A20" s="27"/>
      <c r="B20" s="27"/>
      <c r="C20" s="48"/>
      <c r="D20" s="155" t="s">
        <v>98</v>
      </c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57" t="s">
        <v>88</v>
      </c>
    </row>
    <row r="21" ht="30.0" customHeight="1">
      <c r="A21" s="27"/>
      <c r="B21" s="27"/>
      <c r="C21" s="48"/>
      <c r="D21" s="155" t="s">
        <v>99</v>
      </c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57" t="s">
        <v>88</v>
      </c>
    </row>
    <row r="22" ht="30.0" customHeight="1">
      <c r="A22" s="27"/>
      <c r="B22" s="27"/>
      <c r="C22" s="48"/>
      <c r="D22" s="155" t="s">
        <v>100</v>
      </c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7" t="s">
        <v>88</v>
      </c>
    </row>
    <row r="23" ht="30.0" customHeight="1">
      <c r="A23" s="27"/>
      <c r="B23" s="27"/>
      <c r="C23" s="48"/>
      <c r="D23" s="155" t="s">
        <v>101</v>
      </c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7" t="s">
        <v>88</v>
      </c>
    </row>
    <row r="24" ht="30.0" customHeight="1">
      <c r="A24" s="27"/>
      <c r="B24" s="27"/>
      <c r="C24" s="153"/>
      <c r="D24" s="155" t="s">
        <v>102</v>
      </c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7" t="s">
        <v>88</v>
      </c>
    </row>
    <row r="25" ht="30.0" customHeight="1">
      <c r="A25" s="27"/>
      <c r="B25" s="27"/>
      <c r="C25" s="153"/>
      <c r="D25" s="155" t="s">
        <v>103</v>
      </c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7" t="s">
        <v>88</v>
      </c>
    </row>
    <row r="26" ht="15.75" customHeight="1">
      <c r="A26" s="27"/>
      <c r="B26" s="27"/>
      <c r="C26" s="153"/>
      <c r="D26" s="153"/>
      <c r="E26" s="153"/>
      <c r="F26" s="153"/>
      <c r="G26" s="153"/>
      <c r="H26" s="153"/>
      <c r="I26" s="153"/>
      <c r="J26" s="153"/>
      <c r="K26" s="48"/>
      <c r="L26" s="48"/>
      <c r="M26" s="48"/>
      <c r="N26" s="48"/>
      <c r="O26" s="48"/>
    </row>
    <row r="27" ht="15.75" customHeight="1">
      <c r="A27" s="27"/>
      <c r="B27" s="27"/>
      <c r="C27" s="153"/>
      <c r="D27" s="153"/>
      <c r="E27" s="153"/>
      <c r="F27" s="153"/>
      <c r="G27" s="153"/>
      <c r="H27" s="153"/>
      <c r="I27" s="153"/>
      <c r="J27" s="164" t="s">
        <v>104</v>
      </c>
      <c r="N27" s="165">
        <v>3900.0</v>
      </c>
    </row>
    <row r="28" ht="13.5" customHeight="1">
      <c r="A28" s="27"/>
      <c r="B28" s="27"/>
      <c r="C28" s="153"/>
      <c r="D28" s="153"/>
      <c r="E28" s="153"/>
      <c r="F28" s="153"/>
      <c r="G28" s="153"/>
      <c r="H28" s="153"/>
      <c r="I28" s="153"/>
    </row>
    <row r="29" ht="15.75" customHeight="1">
      <c r="A29" s="27"/>
      <c r="B29" s="27"/>
      <c r="C29" s="48"/>
      <c r="K29" s="166" t="s">
        <v>27</v>
      </c>
    </row>
    <row r="30" ht="21.75" customHeight="1">
      <c r="A30" s="27"/>
      <c r="B30" s="27"/>
      <c r="C30" s="27"/>
      <c r="D30" s="48"/>
      <c r="E30" s="48"/>
    </row>
    <row r="31" ht="12.0" customHeight="1">
      <c r="A31" s="27"/>
      <c r="B31" s="27"/>
      <c r="C31" s="27"/>
      <c r="D31" s="48"/>
      <c r="E31" s="48"/>
      <c r="Q31" s="167"/>
    </row>
    <row r="32" ht="13.5" customHeight="1">
      <c r="A32" s="27"/>
      <c r="B32" s="27"/>
      <c r="C32" s="27"/>
      <c r="D32" s="48"/>
      <c r="E32" s="48"/>
      <c r="F32" s="48"/>
      <c r="G32" s="48"/>
      <c r="H32" s="48"/>
      <c r="I32" s="48"/>
      <c r="J32" s="48"/>
      <c r="K32" s="48"/>
      <c r="L32" s="48"/>
    </row>
    <row r="33" ht="18.0" customHeight="1">
      <c r="A33" s="27"/>
      <c r="B33" s="27"/>
      <c r="C33" s="27"/>
      <c r="D33" s="48"/>
      <c r="L33" s="168"/>
      <c r="M33" s="168"/>
      <c r="N33" s="168"/>
      <c r="O33" s="168"/>
      <c r="P33" s="169"/>
      <c r="Q33" s="169"/>
    </row>
    <row r="34" ht="18.0" customHeight="1">
      <c r="A34" s="27"/>
      <c r="B34" s="27"/>
      <c r="C34" s="27"/>
      <c r="D34" s="48"/>
      <c r="L34" s="168"/>
      <c r="M34" s="168"/>
      <c r="N34" s="168"/>
      <c r="O34" s="168"/>
      <c r="P34" s="169"/>
      <c r="Q34" s="169"/>
    </row>
    <row r="35" ht="18.0" customHeight="1">
      <c r="A35" s="27"/>
      <c r="B35" s="27"/>
      <c r="C35" s="27"/>
      <c r="D35" s="48"/>
      <c r="L35" s="168"/>
      <c r="M35" s="168"/>
      <c r="N35" s="168"/>
      <c r="O35" s="168"/>
      <c r="P35" s="169"/>
      <c r="Q35" s="169"/>
    </row>
    <row r="36" ht="87.0" customHeight="1">
      <c r="A36" s="170" t="s">
        <v>105</v>
      </c>
    </row>
    <row r="37" ht="23.25" customHeight="1">
      <c r="A37" s="27"/>
      <c r="B37" s="27"/>
      <c r="C37" s="27"/>
      <c r="E37" s="171"/>
      <c r="I37" s="48"/>
      <c r="J37" s="48"/>
      <c r="K37" s="171"/>
      <c r="N37" s="172"/>
      <c r="O37" s="172"/>
    </row>
    <row r="38" ht="15.75" customHeight="1">
      <c r="A38" s="2"/>
      <c r="B38" s="89"/>
      <c r="C38" s="89" t="s">
        <v>106</v>
      </c>
      <c r="H38" s="2"/>
      <c r="I38" s="2"/>
      <c r="J38" s="2"/>
      <c r="K38" s="2"/>
      <c r="L38" s="2"/>
      <c r="M38" s="2"/>
      <c r="N38" s="2"/>
      <c r="O38" s="2"/>
      <c r="P38" s="2"/>
      <c r="Q38" s="93"/>
    </row>
    <row r="39" ht="12.75" customHeight="1">
      <c r="A39" s="88"/>
      <c r="B39" s="89"/>
      <c r="H39" s="173" t="s">
        <v>56</v>
      </c>
      <c r="L39" s="174" t="s">
        <v>107</v>
      </c>
      <c r="P39" s="174" t="s">
        <v>108</v>
      </c>
    </row>
    <row r="40" ht="19.5" customHeight="1">
      <c r="A40" s="88"/>
      <c r="B40" s="89"/>
      <c r="H40" s="89"/>
      <c r="I40" s="89"/>
      <c r="J40" s="175"/>
      <c r="K40" s="175"/>
      <c r="L40" s="175"/>
      <c r="M40" s="175"/>
      <c r="N40" s="175"/>
      <c r="Q40" s="88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28">
    <mergeCell ref="K2:P2"/>
    <mergeCell ref="K3:P4"/>
    <mergeCell ref="C6:O6"/>
    <mergeCell ref="C8:M8"/>
    <mergeCell ref="N8:O8"/>
    <mergeCell ref="D10:N10"/>
    <mergeCell ref="D12:N12"/>
    <mergeCell ref="D13:N13"/>
    <mergeCell ref="D14:N14"/>
    <mergeCell ref="D16:N16"/>
    <mergeCell ref="D17:N17"/>
    <mergeCell ref="D18:N18"/>
    <mergeCell ref="D19:N19"/>
    <mergeCell ref="D22:N22"/>
    <mergeCell ref="E37:H37"/>
    <mergeCell ref="K37:M37"/>
    <mergeCell ref="C38:G40"/>
    <mergeCell ref="H39:K39"/>
    <mergeCell ref="L39:O39"/>
    <mergeCell ref="P39:Q39"/>
    <mergeCell ref="N40:P40"/>
    <mergeCell ref="D23:N23"/>
    <mergeCell ref="D24:N24"/>
    <mergeCell ref="D25:N25"/>
    <mergeCell ref="J27:M28"/>
    <mergeCell ref="N27:P29"/>
    <mergeCell ref="K29:M29"/>
    <mergeCell ref="A36:Q36"/>
  </mergeCells>
  <printOptions gridLines="1" horizontalCentered="1"/>
  <pageMargins bottom="0.0" footer="0.0" header="0.0" left="0.0" right="0.0" top="0.0"/>
  <pageSetup fitToHeight="0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6" width="6.63"/>
    <col customWidth="1" min="7" max="7" width="9.0"/>
    <col customWidth="1" min="8" max="9" width="6.63"/>
    <col customWidth="1" min="10" max="10" width="10.25"/>
    <col customWidth="1" min="11" max="11" width="4.13"/>
    <col customWidth="1" min="12" max="13" width="6.63"/>
    <col customWidth="1" min="14" max="14" width="7.13"/>
    <col customWidth="1" min="15" max="15" width="8.63"/>
    <col customWidth="1" min="16" max="16" width="10.38"/>
    <col customWidth="1" min="17" max="17" width="9.88"/>
    <col customWidth="1" min="18" max="26" width="14.3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8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109</v>
      </c>
      <c r="P5" s="149">
        <f>'HOJA RESÚMEN 2024'!P5</f>
        <v>45434</v>
      </c>
      <c r="Q5" s="8"/>
    </row>
    <row r="6" ht="32.25" customHeight="1">
      <c r="A6" s="150"/>
      <c r="B6" s="150"/>
      <c r="C6" s="150" t="s">
        <v>63</v>
      </c>
      <c r="P6" s="150"/>
      <c r="Q6" s="150"/>
    </row>
    <row r="7" ht="15.75" customHeight="1">
      <c r="A7" s="27"/>
      <c r="B7" s="27"/>
      <c r="C7" s="27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ht="9.75" customHeight="1">
      <c r="A8" s="27"/>
      <c r="B8" s="27"/>
      <c r="C8" s="27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</row>
    <row r="9" ht="15.75" customHeight="1">
      <c r="A9" s="27"/>
      <c r="B9" s="27"/>
      <c r="C9" s="27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</row>
    <row r="10" ht="15.75" customHeight="1">
      <c r="A10" s="27"/>
      <c r="B10" s="27"/>
      <c r="C10" s="27"/>
    </row>
    <row r="11" ht="15.75" customHeight="1">
      <c r="A11" s="27"/>
      <c r="B11" s="27"/>
      <c r="C11" s="27"/>
    </row>
    <row r="12">
      <c r="A12" s="27"/>
      <c r="B12" s="27"/>
      <c r="C12" s="151" t="s">
        <v>110</v>
      </c>
      <c r="N12" s="152" t="s">
        <v>86</v>
      </c>
    </row>
    <row r="13" ht="13.5" customHeight="1">
      <c r="A13" s="27"/>
      <c r="B13" s="27"/>
      <c r="C13" s="153"/>
      <c r="D13" s="153"/>
      <c r="E13" s="153"/>
      <c r="F13" s="153"/>
      <c r="G13" s="153"/>
      <c r="H13" s="153"/>
      <c r="I13" s="153"/>
      <c r="J13" s="153"/>
      <c r="K13" s="48"/>
      <c r="L13" s="48"/>
      <c r="M13" s="48"/>
      <c r="N13" s="154"/>
      <c r="O13" s="154"/>
    </row>
    <row r="14" ht="33.75" customHeight="1">
      <c r="A14" s="27"/>
      <c r="B14" s="27"/>
      <c r="C14" s="177" t="s">
        <v>111</v>
      </c>
      <c r="D14" s="156"/>
      <c r="E14" s="156"/>
      <c r="F14" s="156"/>
      <c r="G14" s="156"/>
      <c r="H14" s="178" t="s">
        <v>88</v>
      </c>
      <c r="I14" s="179" t="s">
        <v>112</v>
      </c>
      <c r="J14" s="156"/>
      <c r="K14" s="156"/>
      <c r="L14" s="156"/>
      <c r="M14" s="156"/>
      <c r="N14" s="180"/>
      <c r="O14" s="178" t="s">
        <v>88</v>
      </c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</row>
    <row r="15" ht="33.75" customHeight="1">
      <c r="A15" s="27"/>
      <c r="B15" s="27"/>
      <c r="C15" s="177" t="s">
        <v>113</v>
      </c>
      <c r="D15" s="156"/>
      <c r="E15" s="156"/>
      <c r="F15" s="156"/>
      <c r="G15" s="156"/>
      <c r="H15" s="178" t="s">
        <v>88</v>
      </c>
      <c r="I15" s="179" t="s">
        <v>114</v>
      </c>
      <c r="J15" s="156"/>
      <c r="K15" s="156"/>
      <c r="L15" s="156"/>
      <c r="M15" s="156"/>
      <c r="N15" s="156"/>
      <c r="O15" s="178" t="s">
        <v>88</v>
      </c>
      <c r="P15" s="181"/>
      <c r="Q15" s="182"/>
      <c r="R15" s="182"/>
      <c r="S15" s="182"/>
      <c r="T15" s="182"/>
      <c r="U15" s="182"/>
      <c r="V15" s="182"/>
      <c r="W15" s="182"/>
      <c r="X15" s="182"/>
      <c r="Y15" s="182"/>
      <c r="Z15" s="182"/>
    </row>
    <row r="16" ht="33.75" customHeight="1">
      <c r="A16" s="27"/>
      <c r="B16" s="27"/>
      <c r="C16" s="177" t="s">
        <v>115</v>
      </c>
      <c r="D16" s="156"/>
      <c r="E16" s="156"/>
      <c r="F16" s="156"/>
      <c r="G16" s="156"/>
      <c r="H16" s="178" t="s">
        <v>88</v>
      </c>
      <c r="I16" s="179" t="s">
        <v>116</v>
      </c>
      <c r="J16" s="156"/>
      <c r="K16" s="156"/>
      <c r="L16" s="156"/>
      <c r="M16" s="156"/>
      <c r="N16" s="156"/>
      <c r="O16" s="178" t="s">
        <v>88</v>
      </c>
      <c r="P16" s="181"/>
      <c r="Q16" s="182"/>
      <c r="R16" s="182"/>
      <c r="S16" s="182"/>
      <c r="T16" s="182"/>
      <c r="U16" s="182"/>
      <c r="V16" s="182"/>
      <c r="W16" s="182"/>
      <c r="X16" s="182"/>
      <c r="Y16" s="182"/>
      <c r="Z16" s="182"/>
    </row>
    <row r="17" ht="33.75" customHeight="1">
      <c r="A17" s="27"/>
      <c r="B17" s="27"/>
      <c r="C17" s="177" t="s">
        <v>117</v>
      </c>
      <c r="D17" s="156"/>
      <c r="E17" s="156"/>
      <c r="F17" s="156"/>
      <c r="G17" s="156"/>
      <c r="H17" s="178" t="s">
        <v>88</v>
      </c>
      <c r="I17" s="183" t="s">
        <v>118</v>
      </c>
      <c r="J17" s="180"/>
      <c r="K17" s="180"/>
      <c r="L17" s="180"/>
      <c r="M17" s="180"/>
      <c r="N17" s="184"/>
      <c r="O17" s="178" t="s">
        <v>88</v>
      </c>
      <c r="P17" s="181"/>
      <c r="Q17" s="182"/>
      <c r="R17" s="182"/>
      <c r="S17" s="182"/>
      <c r="T17" s="182"/>
      <c r="U17" s="182"/>
      <c r="V17" s="182"/>
      <c r="W17" s="182"/>
      <c r="X17" s="182"/>
      <c r="Y17" s="182"/>
      <c r="Z17" s="182"/>
    </row>
    <row r="18" ht="33.75" customHeight="1">
      <c r="A18" s="27"/>
      <c r="B18" s="27"/>
      <c r="C18" s="177" t="s">
        <v>119</v>
      </c>
      <c r="D18" s="156"/>
      <c r="E18" s="156"/>
      <c r="F18" s="156"/>
      <c r="G18" s="156"/>
      <c r="H18" s="185" t="s">
        <v>88</v>
      </c>
      <c r="I18" s="183" t="s">
        <v>120</v>
      </c>
      <c r="J18" s="180"/>
      <c r="K18" s="180"/>
      <c r="L18" s="180"/>
      <c r="M18" s="180"/>
      <c r="N18" s="180"/>
      <c r="O18" s="178" t="s">
        <v>88</v>
      </c>
      <c r="P18" s="181"/>
      <c r="Q18" s="182"/>
      <c r="R18" s="182"/>
      <c r="S18" s="182"/>
      <c r="T18" s="182"/>
      <c r="U18" s="182"/>
      <c r="V18" s="182"/>
      <c r="W18" s="182"/>
      <c r="X18" s="182"/>
      <c r="Y18" s="182"/>
      <c r="Z18" s="182"/>
    </row>
    <row r="19" ht="33.75" customHeight="1">
      <c r="A19" s="27"/>
      <c r="B19" s="27"/>
      <c r="C19" s="177" t="s">
        <v>121</v>
      </c>
      <c r="D19" s="156"/>
      <c r="E19" s="156"/>
      <c r="F19" s="156"/>
      <c r="G19" s="156"/>
      <c r="H19" s="178" t="s">
        <v>88</v>
      </c>
      <c r="I19" s="179" t="s">
        <v>122</v>
      </c>
      <c r="J19" s="156"/>
      <c r="K19" s="156"/>
      <c r="L19" s="156"/>
      <c r="M19" s="156"/>
      <c r="N19" s="156"/>
      <c r="O19" s="178" t="s">
        <v>88</v>
      </c>
      <c r="P19" s="181"/>
      <c r="Q19" s="182"/>
      <c r="R19" s="182"/>
      <c r="S19" s="182"/>
      <c r="T19" s="182"/>
      <c r="U19" s="182"/>
      <c r="V19" s="182"/>
      <c r="W19" s="182"/>
      <c r="X19" s="182"/>
      <c r="Y19" s="182"/>
      <c r="Z19" s="182"/>
    </row>
    <row r="20" ht="33.75" customHeight="1">
      <c r="A20" s="27"/>
      <c r="B20" s="27"/>
      <c r="C20" s="186" t="s">
        <v>123</v>
      </c>
      <c r="D20" s="156"/>
      <c r="E20" s="156"/>
      <c r="F20" s="156"/>
      <c r="G20" s="156"/>
      <c r="H20" s="178" t="s">
        <v>88</v>
      </c>
      <c r="I20" s="186" t="s">
        <v>124</v>
      </c>
      <c r="J20" s="156"/>
      <c r="K20" s="156"/>
      <c r="L20" s="156"/>
      <c r="M20" s="156"/>
      <c r="N20" s="156"/>
      <c r="O20" s="178" t="s">
        <v>88</v>
      </c>
      <c r="P20" s="181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ht="33.75" customHeight="1">
      <c r="A21" s="27"/>
      <c r="B21" s="27"/>
      <c r="C21" s="177" t="s">
        <v>125</v>
      </c>
      <c r="D21" s="156"/>
      <c r="E21" s="156"/>
      <c r="F21" s="156"/>
      <c r="G21" s="156"/>
      <c r="H21" s="178" t="s">
        <v>88</v>
      </c>
      <c r="I21" s="186" t="s">
        <v>126</v>
      </c>
      <c r="J21" s="156"/>
      <c r="K21" s="156"/>
      <c r="L21" s="156"/>
      <c r="M21" s="156"/>
      <c r="N21" s="156"/>
      <c r="O21" s="178" t="s">
        <v>88</v>
      </c>
      <c r="P21" s="181"/>
      <c r="Q21" s="182"/>
      <c r="R21" s="182"/>
      <c r="S21" s="182"/>
      <c r="T21" s="182"/>
      <c r="U21" s="182"/>
      <c r="V21" s="182"/>
      <c r="W21" s="182"/>
      <c r="X21" s="182"/>
      <c r="Y21" s="182"/>
      <c r="Z21" s="182"/>
    </row>
    <row r="22" ht="33.75" customHeight="1">
      <c r="A22" s="27"/>
      <c r="B22" s="27"/>
      <c r="C22" s="186" t="s">
        <v>103</v>
      </c>
      <c r="D22" s="156"/>
      <c r="E22" s="156"/>
      <c r="F22" s="156"/>
      <c r="G22" s="156"/>
      <c r="H22" s="178" t="s">
        <v>88</v>
      </c>
      <c r="I22" s="186" t="s">
        <v>127</v>
      </c>
      <c r="J22" s="156"/>
      <c r="K22" s="156"/>
      <c r="L22" s="156"/>
      <c r="M22" s="156"/>
      <c r="N22" s="156"/>
      <c r="O22" s="178" t="s">
        <v>88</v>
      </c>
      <c r="P22" s="181"/>
      <c r="Q22" s="182"/>
      <c r="R22" s="182"/>
      <c r="S22" s="182"/>
      <c r="T22" s="182"/>
      <c r="U22" s="182"/>
      <c r="V22" s="182"/>
      <c r="W22" s="182"/>
      <c r="X22" s="182"/>
      <c r="Y22" s="182"/>
      <c r="Z22" s="182"/>
    </row>
    <row r="23" ht="39.75" customHeight="1">
      <c r="A23" s="27"/>
      <c r="B23" s="27"/>
      <c r="C23" s="48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</row>
    <row r="24" ht="26.25" customHeight="1">
      <c r="A24" s="27"/>
      <c r="B24" s="27"/>
      <c r="C24" s="48"/>
      <c r="D24" s="187"/>
      <c r="E24" s="187"/>
      <c r="F24" s="187"/>
      <c r="G24" s="187"/>
      <c r="H24" s="187"/>
      <c r="I24" s="188" t="s">
        <v>128</v>
      </c>
      <c r="M24" s="189">
        <v>5900.0</v>
      </c>
      <c r="P24" s="187"/>
    </row>
    <row r="25" ht="25.5" customHeight="1">
      <c r="A25" s="27"/>
      <c r="B25" s="27"/>
      <c r="C25" s="48"/>
      <c r="D25" s="187"/>
      <c r="E25" s="187"/>
      <c r="F25" s="187"/>
      <c r="G25" s="187"/>
      <c r="H25" s="187"/>
      <c r="I25" s="190" t="s">
        <v>27</v>
      </c>
      <c r="P25" s="187"/>
    </row>
    <row r="26" ht="39.75" customHeight="1">
      <c r="A26" s="27"/>
      <c r="B26" s="27"/>
      <c r="C26" s="48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</row>
    <row r="27" ht="55.5" customHeight="1">
      <c r="A27" s="27"/>
      <c r="B27" s="27"/>
      <c r="C27" s="48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</row>
    <row r="28" ht="13.5" customHeight="1">
      <c r="A28" s="27"/>
      <c r="B28" s="27"/>
      <c r="C28" s="27"/>
      <c r="D28" s="48"/>
      <c r="E28" s="48"/>
      <c r="F28" s="48"/>
      <c r="G28" s="48"/>
      <c r="H28" s="48"/>
      <c r="I28" s="48"/>
      <c r="J28" s="48"/>
      <c r="K28" s="48"/>
      <c r="L28" s="48"/>
    </row>
    <row r="29" ht="18.0" customHeight="1">
      <c r="A29" s="27"/>
      <c r="B29" s="27"/>
      <c r="C29" s="27"/>
      <c r="D29" s="48"/>
      <c r="L29" s="168"/>
      <c r="M29" s="168"/>
      <c r="N29" s="168"/>
      <c r="O29" s="168"/>
      <c r="P29" s="169"/>
      <c r="Q29" s="169"/>
    </row>
    <row r="30" ht="18.0" customHeight="1">
      <c r="A30" s="27"/>
      <c r="B30" s="27"/>
      <c r="C30" s="27"/>
      <c r="D30" s="48"/>
      <c r="L30" s="168"/>
      <c r="M30" s="168"/>
      <c r="N30" s="168"/>
      <c r="O30" s="168"/>
      <c r="P30" s="169"/>
      <c r="Q30" s="169"/>
    </row>
    <row r="31" ht="18.0" customHeight="1">
      <c r="A31" s="27"/>
      <c r="B31" s="27"/>
      <c r="C31" s="27"/>
      <c r="D31" s="48"/>
      <c r="L31" s="168"/>
      <c r="M31" s="168"/>
      <c r="N31" s="168"/>
      <c r="O31" s="168"/>
      <c r="P31" s="169"/>
      <c r="Q31" s="169"/>
    </row>
    <row r="32" ht="18.0" customHeight="1">
      <c r="A32" s="27"/>
      <c r="B32" s="27"/>
      <c r="C32" s="27"/>
      <c r="D32" s="48"/>
      <c r="L32" s="168"/>
      <c r="M32" s="168"/>
      <c r="N32" s="168"/>
      <c r="O32" s="168"/>
      <c r="P32" s="169"/>
      <c r="Q32" s="169"/>
    </row>
    <row r="33" ht="18.0" customHeight="1">
      <c r="A33" s="27"/>
      <c r="B33" s="27"/>
      <c r="C33" s="27"/>
      <c r="D33" s="48"/>
      <c r="L33" s="168"/>
      <c r="M33" s="168"/>
      <c r="N33" s="168"/>
      <c r="O33" s="168"/>
      <c r="P33" s="169"/>
      <c r="Q33" s="169"/>
    </row>
    <row r="34" ht="18.0" customHeight="1">
      <c r="A34" s="27"/>
      <c r="B34" s="27"/>
      <c r="C34" s="27"/>
      <c r="D34" s="48"/>
      <c r="L34" s="168"/>
      <c r="M34" s="168"/>
      <c r="N34" s="168"/>
      <c r="O34" s="168"/>
      <c r="P34" s="169"/>
      <c r="Q34" s="169"/>
    </row>
    <row r="35" ht="21.75" customHeight="1">
      <c r="A35" s="27"/>
      <c r="B35" s="27"/>
      <c r="C35" s="27"/>
      <c r="G35" s="191"/>
      <c r="H35" s="192"/>
      <c r="I35" s="192"/>
      <c r="J35" s="192"/>
      <c r="K35" s="192"/>
      <c r="L35" s="192"/>
      <c r="M35" s="192"/>
      <c r="N35" s="192"/>
      <c r="O35" s="192"/>
      <c r="P35" s="192"/>
    </row>
    <row r="36" ht="18.75" customHeight="1">
      <c r="A36" s="27"/>
      <c r="B36" s="27"/>
      <c r="C36" s="27"/>
      <c r="G36" s="191"/>
      <c r="H36" s="192"/>
      <c r="I36" s="192"/>
      <c r="J36" s="192"/>
      <c r="K36" s="192"/>
      <c r="L36" s="192"/>
      <c r="M36" s="192"/>
      <c r="N36" s="192"/>
      <c r="O36" s="192"/>
      <c r="P36" s="192"/>
    </row>
    <row r="37" ht="22.5" customHeight="1">
      <c r="A37" s="170" t="s">
        <v>129</v>
      </c>
    </row>
    <row r="38" ht="23.25" customHeight="1">
      <c r="A38" s="27"/>
      <c r="B38" s="27"/>
      <c r="C38" s="27"/>
      <c r="E38" s="171"/>
      <c r="I38" s="48"/>
      <c r="J38" s="48"/>
      <c r="K38" s="171"/>
      <c r="N38" s="172"/>
      <c r="O38" s="172"/>
    </row>
    <row r="39" ht="15.75" customHeight="1">
      <c r="A39" s="2"/>
      <c r="B39" s="89"/>
      <c r="C39" s="89" t="s">
        <v>106</v>
      </c>
      <c r="H39" s="2"/>
      <c r="I39" s="2"/>
      <c r="J39" s="2"/>
      <c r="K39" s="2"/>
      <c r="L39" s="2"/>
      <c r="M39" s="2"/>
      <c r="N39" s="2"/>
      <c r="O39" s="2"/>
      <c r="P39" s="2"/>
      <c r="Q39" s="93"/>
    </row>
    <row r="40" ht="12.75" customHeight="1">
      <c r="A40" s="88"/>
      <c r="B40" s="89"/>
      <c r="H40" s="173" t="s">
        <v>56</v>
      </c>
      <c r="L40" s="174" t="s">
        <v>107</v>
      </c>
      <c r="P40" s="174" t="s">
        <v>108</v>
      </c>
    </row>
    <row r="41" ht="19.5" customHeight="1">
      <c r="A41" s="88"/>
      <c r="B41" s="89"/>
      <c r="H41" s="89"/>
      <c r="I41" s="89"/>
      <c r="J41" s="175"/>
      <c r="K41" s="175"/>
      <c r="L41" s="175"/>
      <c r="M41" s="175"/>
      <c r="N41" s="175"/>
      <c r="Q41" s="88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2">
    <mergeCell ref="K2:P2"/>
    <mergeCell ref="K3:P4"/>
    <mergeCell ref="C6:O6"/>
    <mergeCell ref="C12:M12"/>
    <mergeCell ref="N12:O12"/>
    <mergeCell ref="C14:G14"/>
    <mergeCell ref="I14:M14"/>
    <mergeCell ref="C19:G19"/>
    <mergeCell ref="C20:G20"/>
    <mergeCell ref="C21:G21"/>
    <mergeCell ref="C22:G22"/>
    <mergeCell ref="C15:G15"/>
    <mergeCell ref="I15:N15"/>
    <mergeCell ref="C16:G16"/>
    <mergeCell ref="I16:N16"/>
    <mergeCell ref="C17:G17"/>
    <mergeCell ref="C18:G18"/>
    <mergeCell ref="I19:N19"/>
    <mergeCell ref="E38:H38"/>
    <mergeCell ref="K38:M38"/>
    <mergeCell ref="C39:G41"/>
    <mergeCell ref="H40:K40"/>
    <mergeCell ref="L40:O40"/>
    <mergeCell ref="P40:Q40"/>
    <mergeCell ref="N41:P41"/>
    <mergeCell ref="I20:N20"/>
    <mergeCell ref="I21:N21"/>
    <mergeCell ref="I22:N22"/>
    <mergeCell ref="I24:L24"/>
    <mergeCell ref="M24:O25"/>
    <mergeCell ref="I25:L25"/>
    <mergeCell ref="A37:Q37"/>
  </mergeCells>
  <printOptions gridLines="1" horizontalCentered="1"/>
  <pageMargins bottom="0.0" footer="0.0" header="0.0" left="0.0" right="0.0" top="0.0"/>
  <pageSetup fitToHeight="0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5" width="6.63"/>
    <col customWidth="1" min="6" max="6" width="9.0"/>
    <col customWidth="1" min="7" max="7" width="16.38"/>
    <col customWidth="1" min="8" max="8" width="9.13"/>
    <col customWidth="1" min="9" max="9" width="4.13"/>
    <col customWidth="1" min="10" max="10" width="10.75"/>
    <col customWidth="1" min="11" max="11" width="8.13"/>
    <col customWidth="1" min="12" max="12" width="7.13"/>
    <col customWidth="1" min="13" max="13" width="8.63"/>
    <col customWidth="1" min="14" max="14" width="10.38"/>
    <col customWidth="1" min="15" max="15" width="9.88"/>
    <col customWidth="1" min="16" max="24" width="14.3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ht="15.75" customHeight="1">
      <c r="A2" s="1"/>
      <c r="B2" s="1"/>
      <c r="C2" s="1"/>
      <c r="D2" s="1"/>
      <c r="E2" s="1"/>
      <c r="F2" s="1"/>
      <c r="G2" s="1"/>
      <c r="H2" s="1"/>
      <c r="I2" s="3" t="str">
        <f>'HOJA RESÚMEN 2024'!K2</f>
        <v>Cliente:</v>
      </c>
      <c r="O2" s="4"/>
    </row>
    <row r="3" ht="14.25" customHeight="1">
      <c r="A3" s="1"/>
      <c r="B3" s="1"/>
      <c r="C3" s="1"/>
      <c r="D3" s="1"/>
      <c r="E3" s="1"/>
      <c r="F3" s="1"/>
      <c r="G3" s="1"/>
      <c r="H3" s="1"/>
      <c r="I3" s="5" t="str">
        <f>'HOJA RESÚMEN 2024'!K3</f>
        <v>Cliente:</v>
      </c>
      <c r="O3" s="4"/>
    </row>
    <row r="4" ht="15.75" customHeight="1">
      <c r="A4" s="1"/>
      <c r="B4" s="1"/>
      <c r="C4" s="1"/>
      <c r="D4" s="1"/>
      <c r="E4" s="1"/>
      <c r="F4" s="1"/>
      <c r="G4" s="1"/>
      <c r="H4" s="1"/>
      <c r="O4" s="4"/>
    </row>
    <row r="5" ht="18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48" t="s">
        <v>130</v>
      </c>
      <c r="N5" s="149">
        <f>'HOJA RESÚMEN 2024'!P5</f>
        <v>45434</v>
      </c>
      <c r="O5" s="8"/>
    </row>
    <row r="6" ht="32.25" customHeight="1">
      <c r="A6" s="150"/>
      <c r="B6" s="150" t="s">
        <v>63</v>
      </c>
      <c r="N6" s="150"/>
      <c r="O6" s="150"/>
    </row>
    <row r="7" ht="15.75" customHeight="1">
      <c r="A7" s="27"/>
      <c r="B7" s="27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</row>
    <row r="8" ht="9.75" customHeight="1">
      <c r="A8" s="27"/>
      <c r="B8" s="27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</row>
    <row r="9" ht="15.75" customHeight="1">
      <c r="A9" s="27"/>
      <c r="B9" s="27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</row>
    <row r="10" ht="15.75" customHeight="1">
      <c r="A10" s="27"/>
      <c r="B10" s="27"/>
    </row>
    <row r="11">
      <c r="A11" s="27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ht="13.5" customHeight="1">
      <c r="A12" s="27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ht="26.25" customHeight="1">
      <c r="A13" s="27"/>
      <c r="B13" s="193" t="s">
        <v>131</v>
      </c>
      <c r="L13" s="194" t="s">
        <v>86</v>
      </c>
      <c r="N13" s="141"/>
    </row>
    <row r="14" ht="13.5" customHeight="1">
      <c r="A14" s="27"/>
      <c r="B14" s="195"/>
      <c r="C14" s="195"/>
      <c r="D14" s="195"/>
      <c r="E14" s="195"/>
      <c r="F14" s="195"/>
      <c r="G14" s="195"/>
      <c r="H14" s="195"/>
      <c r="I14" s="195"/>
      <c r="J14" s="195"/>
      <c r="K14" s="141"/>
      <c r="L14" s="154"/>
      <c r="M14" s="154"/>
      <c r="N14" s="141"/>
    </row>
    <row r="15" ht="30.0" customHeight="1">
      <c r="A15" s="27"/>
      <c r="B15" s="141"/>
      <c r="C15" s="196" t="s">
        <v>132</v>
      </c>
      <c r="D15" s="156"/>
      <c r="E15" s="156"/>
      <c r="F15" s="156"/>
      <c r="G15" s="156"/>
      <c r="H15" s="197" t="s">
        <v>88</v>
      </c>
      <c r="I15" s="196" t="s">
        <v>133</v>
      </c>
      <c r="J15" s="156"/>
      <c r="K15" s="156"/>
      <c r="L15" s="156"/>
      <c r="M15" s="156"/>
      <c r="N15" s="198" t="s">
        <v>88</v>
      </c>
    </row>
    <row r="16" ht="30.0" customHeight="1">
      <c r="A16" s="27"/>
      <c r="B16" s="141"/>
      <c r="C16" s="199" t="s">
        <v>134</v>
      </c>
      <c r="D16" s="156"/>
      <c r="E16" s="156"/>
      <c r="F16" s="156"/>
      <c r="G16" s="156"/>
      <c r="H16" s="200" t="s">
        <v>88</v>
      </c>
      <c r="I16" s="199" t="s">
        <v>135</v>
      </c>
      <c r="J16" s="156"/>
      <c r="K16" s="156"/>
      <c r="L16" s="156"/>
      <c r="M16" s="156"/>
      <c r="N16" s="198" t="s">
        <v>88</v>
      </c>
    </row>
    <row r="17" ht="30.0" customHeight="1">
      <c r="A17" s="27"/>
      <c r="B17" s="141"/>
      <c r="C17" s="199" t="s">
        <v>136</v>
      </c>
      <c r="D17" s="156"/>
      <c r="E17" s="156"/>
      <c r="F17" s="156"/>
      <c r="G17" s="156"/>
      <c r="H17" s="200" t="s">
        <v>88</v>
      </c>
      <c r="I17" s="199" t="s">
        <v>137</v>
      </c>
      <c r="J17" s="156"/>
      <c r="K17" s="156"/>
      <c r="L17" s="156"/>
      <c r="M17" s="156"/>
      <c r="N17" s="198" t="s">
        <v>88</v>
      </c>
    </row>
    <row r="18" ht="30.0" customHeight="1">
      <c r="A18" s="27"/>
      <c r="B18" s="141"/>
      <c r="C18" s="199" t="s">
        <v>138</v>
      </c>
      <c r="D18" s="156"/>
      <c r="E18" s="156"/>
      <c r="F18" s="156"/>
      <c r="G18" s="156"/>
      <c r="H18" s="200" t="s">
        <v>88</v>
      </c>
      <c r="I18" s="199" t="s">
        <v>139</v>
      </c>
      <c r="J18" s="156"/>
      <c r="K18" s="156"/>
      <c r="L18" s="156"/>
      <c r="M18" s="156"/>
      <c r="N18" s="198" t="s">
        <v>88</v>
      </c>
    </row>
    <row r="19" ht="30.0" customHeight="1">
      <c r="A19" s="27"/>
      <c r="B19" s="141"/>
      <c r="C19" s="196" t="s">
        <v>140</v>
      </c>
      <c r="D19" s="156"/>
      <c r="E19" s="156"/>
      <c r="F19" s="156"/>
      <c r="G19" s="156"/>
      <c r="H19" s="197" t="s">
        <v>88</v>
      </c>
      <c r="I19" s="196" t="s">
        <v>123</v>
      </c>
      <c r="J19" s="156"/>
      <c r="K19" s="156"/>
      <c r="L19" s="156"/>
      <c r="M19" s="156"/>
      <c r="N19" s="157" t="s">
        <v>88</v>
      </c>
    </row>
    <row r="20" ht="30.0" customHeight="1">
      <c r="A20" s="27"/>
      <c r="B20" s="141"/>
      <c r="C20" s="199" t="s">
        <v>141</v>
      </c>
      <c r="D20" s="156"/>
      <c r="E20" s="156"/>
      <c r="F20" s="156"/>
      <c r="G20" s="156"/>
      <c r="H20" s="200" t="s">
        <v>88</v>
      </c>
      <c r="I20" s="201" t="s">
        <v>142</v>
      </c>
      <c r="J20" s="156"/>
      <c r="K20" s="156"/>
      <c r="L20" s="156"/>
      <c r="M20" s="156"/>
      <c r="N20" s="202" t="s">
        <v>88</v>
      </c>
    </row>
    <row r="21" ht="30.0" customHeight="1">
      <c r="A21" s="27"/>
      <c r="B21" s="141"/>
      <c r="C21" s="203" t="s">
        <v>143</v>
      </c>
      <c r="D21" s="204"/>
      <c r="E21" s="204"/>
      <c r="F21" s="204"/>
      <c r="G21" s="204"/>
      <c r="H21" s="200" t="s">
        <v>88</v>
      </c>
      <c r="I21" s="196" t="s">
        <v>144</v>
      </c>
      <c r="J21" s="156"/>
      <c r="K21" s="156"/>
      <c r="L21" s="156"/>
      <c r="M21" s="156"/>
      <c r="N21" s="157" t="s">
        <v>88</v>
      </c>
    </row>
    <row r="22" ht="30.0" customHeight="1">
      <c r="A22" s="27"/>
      <c r="B22" s="141"/>
      <c r="C22" s="196" t="s">
        <v>145</v>
      </c>
      <c r="D22" s="156"/>
      <c r="E22" s="156"/>
      <c r="F22" s="156"/>
      <c r="G22" s="156"/>
      <c r="H22" s="197" t="s">
        <v>88</v>
      </c>
      <c r="I22" s="196" t="s">
        <v>146</v>
      </c>
      <c r="J22" s="156"/>
      <c r="K22" s="156"/>
      <c r="L22" s="156"/>
      <c r="M22" s="156"/>
      <c r="N22" s="157" t="s">
        <v>88</v>
      </c>
    </row>
    <row r="23" ht="30.0" customHeight="1">
      <c r="A23" s="27"/>
      <c r="B23" s="141"/>
      <c r="C23" s="196" t="s">
        <v>147</v>
      </c>
      <c r="D23" s="156"/>
      <c r="E23" s="156"/>
      <c r="F23" s="156"/>
      <c r="G23" s="156"/>
      <c r="H23" s="197" t="s">
        <v>88</v>
      </c>
      <c r="I23" s="196" t="s">
        <v>124</v>
      </c>
      <c r="J23" s="156"/>
      <c r="K23" s="156"/>
      <c r="L23" s="156"/>
      <c r="M23" s="156"/>
      <c r="N23" s="157" t="s">
        <v>88</v>
      </c>
    </row>
    <row r="24" ht="30.0" customHeight="1">
      <c r="A24" s="27"/>
      <c r="B24" s="141"/>
      <c r="C24" s="196" t="s">
        <v>148</v>
      </c>
      <c r="D24" s="156"/>
      <c r="E24" s="156"/>
      <c r="F24" s="156"/>
      <c r="G24" s="156"/>
      <c r="H24" s="197" t="s">
        <v>88</v>
      </c>
      <c r="I24" s="196" t="s">
        <v>126</v>
      </c>
      <c r="J24" s="156"/>
      <c r="K24" s="156"/>
      <c r="L24" s="156"/>
      <c r="M24" s="156"/>
      <c r="N24" s="157" t="s">
        <v>88</v>
      </c>
    </row>
    <row r="25" ht="30.0" customHeight="1">
      <c r="A25" s="27"/>
      <c r="B25" s="141"/>
      <c r="C25" s="196" t="s">
        <v>149</v>
      </c>
      <c r="D25" s="156"/>
      <c r="E25" s="156"/>
      <c r="F25" s="156"/>
      <c r="G25" s="156"/>
      <c r="H25" s="197" t="s">
        <v>88</v>
      </c>
      <c r="I25" s="205" t="s">
        <v>150</v>
      </c>
      <c r="J25" s="156"/>
      <c r="K25" s="156"/>
      <c r="L25" s="156"/>
      <c r="M25" s="156"/>
      <c r="N25" s="157" t="s">
        <v>88</v>
      </c>
    </row>
    <row r="26" ht="30.0" customHeight="1">
      <c r="A26" s="27"/>
      <c r="B26" s="141"/>
      <c r="C26" s="206" t="s">
        <v>112</v>
      </c>
      <c r="D26" s="156"/>
      <c r="E26" s="156"/>
      <c r="F26" s="156"/>
      <c r="G26" s="156"/>
      <c r="H26" s="197" t="s">
        <v>88</v>
      </c>
      <c r="I26" s="207" t="s">
        <v>151</v>
      </c>
      <c r="J26" s="208"/>
      <c r="K26" s="208"/>
      <c r="L26" s="208"/>
      <c r="M26" s="208"/>
      <c r="N26" s="209" t="s">
        <v>88</v>
      </c>
    </row>
    <row r="27" ht="30.0" customHeight="1">
      <c r="A27" s="27"/>
      <c r="B27" s="141"/>
      <c r="C27" s="203" t="s">
        <v>152</v>
      </c>
      <c r="D27" s="208"/>
      <c r="E27" s="208"/>
      <c r="F27" s="208"/>
      <c r="G27" s="208"/>
      <c r="H27" s="197" t="s">
        <v>88</v>
      </c>
      <c r="I27" s="207" t="s">
        <v>127</v>
      </c>
      <c r="J27" s="208"/>
      <c r="K27" s="208"/>
      <c r="L27" s="208"/>
      <c r="M27" s="208"/>
      <c r="N27" s="209" t="s">
        <v>88</v>
      </c>
    </row>
    <row r="28" ht="30.0" customHeight="1">
      <c r="A28" s="27"/>
      <c r="B28" s="141"/>
      <c r="C28" s="203" t="s">
        <v>153</v>
      </c>
      <c r="D28" s="208"/>
      <c r="E28" s="208"/>
      <c r="F28" s="208"/>
      <c r="G28" s="208"/>
      <c r="H28" s="210" t="s">
        <v>88</v>
      </c>
      <c r="I28" s="207" t="s">
        <v>103</v>
      </c>
      <c r="J28" s="208"/>
      <c r="K28" s="208"/>
      <c r="L28" s="208"/>
      <c r="M28" s="208"/>
      <c r="N28" s="209" t="s">
        <v>88</v>
      </c>
    </row>
    <row r="29" ht="26.25" customHeight="1">
      <c r="A29" s="27"/>
      <c r="B29" s="195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41"/>
    </row>
    <row r="30" ht="13.5" customHeight="1">
      <c r="A30" s="27"/>
      <c r="B30" s="195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41"/>
    </row>
    <row r="31" ht="15.75" customHeight="1">
      <c r="A31" s="27"/>
      <c r="B31" s="195"/>
      <c r="C31" s="195"/>
      <c r="D31" s="195"/>
      <c r="E31" s="195"/>
      <c r="F31" s="195"/>
      <c r="G31" s="195"/>
      <c r="H31" s="195"/>
      <c r="I31" s="141"/>
      <c r="J31" s="141"/>
      <c r="K31" s="141"/>
      <c r="L31" s="141"/>
      <c r="M31" s="141"/>
      <c r="N31" s="141"/>
    </row>
    <row r="32" ht="21.75" customHeight="1">
      <c r="A32" s="27"/>
      <c r="B32" s="195"/>
      <c r="C32" s="195"/>
      <c r="D32" s="195"/>
      <c r="E32" s="195"/>
      <c r="F32" s="195"/>
      <c r="G32" s="195"/>
      <c r="H32" s="195"/>
      <c r="I32" s="211"/>
      <c r="L32" s="212">
        <v>5900.0</v>
      </c>
    </row>
    <row r="33" ht="12.0" customHeight="1">
      <c r="A33" s="27"/>
      <c r="B33" s="213"/>
      <c r="C33" s="213"/>
      <c r="D33" s="213"/>
      <c r="E33" s="214"/>
      <c r="F33" s="214"/>
      <c r="G33" s="214"/>
      <c r="H33" s="214"/>
      <c r="O33" s="167"/>
    </row>
    <row r="34" ht="13.5" customHeight="1">
      <c r="A34" s="27"/>
      <c r="B34" s="48"/>
      <c r="C34" s="48"/>
      <c r="D34" s="48"/>
      <c r="E34" s="48"/>
      <c r="F34" s="48"/>
      <c r="G34" s="48"/>
      <c r="H34" s="48"/>
      <c r="I34" s="215" t="s">
        <v>27</v>
      </c>
    </row>
    <row r="35" ht="18.0" customHeight="1">
      <c r="A35" s="27"/>
      <c r="B35" s="27"/>
      <c r="C35" s="48"/>
      <c r="J35" s="168"/>
      <c r="K35" s="168"/>
      <c r="L35" s="168"/>
      <c r="M35" s="168"/>
      <c r="N35" s="169"/>
      <c r="O35" s="169"/>
    </row>
    <row r="36" ht="18.0" customHeight="1">
      <c r="A36" s="27"/>
      <c r="B36" s="27"/>
      <c r="C36" s="48"/>
      <c r="J36" s="168"/>
      <c r="K36" s="168"/>
      <c r="L36" s="168"/>
      <c r="M36" s="168"/>
      <c r="N36" s="169"/>
      <c r="O36" s="169"/>
    </row>
    <row r="37" ht="18.0" customHeight="1">
      <c r="A37" s="27"/>
      <c r="B37" s="27"/>
      <c r="C37" s="48"/>
      <c r="J37" s="168"/>
      <c r="K37" s="168"/>
      <c r="L37" s="168"/>
      <c r="M37" s="168"/>
      <c r="N37" s="169"/>
      <c r="O37" s="169"/>
    </row>
    <row r="38" ht="28.5" customHeight="1">
      <c r="A38" s="27"/>
      <c r="B38" s="27"/>
      <c r="C38" s="48"/>
      <c r="J38" s="168"/>
      <c r="K38" s="168"/>
      <c r="L38" s="168"/>
      <c r="M38" s="168"/>
      <c r="N38" s="169"/>
      <c r="O38" s="169"/>
    </row>
    <row r="39" ht="30.0" customHeight="1">
      <c r="A39" s="27"/>
      <c r="B39" s="27"/>
      <c r="C39" s="48"/>
      <c r="J39" s="168"/>
      <c r="K39" s="168"/>
      <c r="L39" s="168"/>
      <c r="M39" s="168"/>
      <c r="N39" s="169"/>
      <c r="O39" s="169"/>
    </row>
    <row r="40" ht="18.0" customHeight="1">
      <c r="A40" s="27"/>
      <c r="B40" s="27"/>
      <c r="C40" s="48"/>
      <c r="J40" s="168"/>
      <c r="K40" s="168"/>
      <c r="L40" s="168"/>
      <c r="M40" s="168"/>
      <c r="N40" s="169"/>
      <c r="O40" s="169"/>
    </row>
    <row r="41" ht="22.5" customHeight="1">
      <c r="A41" s="170" t="s">
        <v>154</v>
      </c>
    </row>
    <row r="42" ht="23.25" customHeight="1">
      <c r="A42" s="27"/>
      <c r="B42" s="27"/>
      <c r="D42" s="171"/>
      <c r="H42" s="48"/>
      <c r="I42" s="171"/>
      <c r="L42" s="172"/>
      <c r="M42" s="172"/>
    </row>
    <row r="43" ht="15.75" customHeight="1">
      <c r="A43" s="2"/>
      <c r="B43" s="89" t="s">
        <v>106</v>
      </c>
      <c r="G43" s="2"/>
      <c r="H43" s="2"/>
      <c r="I43" s="2"/>
      <c r="J43" s="2"/>
      <c r="K43" s="2"/>
      <c r="L43" s="2"/>
      <c r="M43" s="2"/>
      <c r="N43" s="2"/>
      <c r="O43" s="93"/>
    </row>
    <row r="44" ht="12.75" customHeight="1">
      <c r="A44" s="88"/>
      <c r="G44" s="173" t="s">
        <v>56</v>
      </c>
      <c r="J44" s="174" t="s">
        <v>107</v>
      </c>
      <c r="N44" s="174" t="s">
        <v>108</v>
      </c>
    </row>
    <row r="45" ht="19.5" customHeight="1">
      <c r="A45" s="88"/>
      <c r="G45" s="89"/>
      <c r="H45" s="89"/>
      <c r="I45" s="175"/>
      <c r="J45" s="175"/>
      <c r="K45" s="175"/>
      <c r="L45" s="175"/>
      <c r="O45" s="88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mergeCells count="38">
    <mergeCell ref="I15:M15"/>
    <mergeCell ref="I16:M16"/>
    <mergeCell ref="I2:N2"/>
    <mergeCell ref="I3:N4"/>
    <mergeCell ref="B6:M6"/>
    <mergeCell ref="B13:K13"/>
    <mergeCell ref="L13:M13"/>
    <mergeCell ref="C15:G15"/>
    <mergeCell ref="C16:G16"/>
    <mergeCell ref="C17:G17"/>
    <mergeCell ref="I17:M17"/>
    <mergeCell ref="C18:G18"/>
    <mergeCell ref="I18:M18"/>
    <mergeCell ref="C19:G19"/>
    <mergeCell ref="I19:M19"/>
    <mergeCell ref="C20:G20"/>
    <mergeCell ref="C25:G25"/>
    <mergeCell ref="C26:G26"/>
    <mergeCell ref="C22:G22"/>
    <mergeCell ref="I22:M22"/>
    <mergeCell ref="C23:G23"/>
    <mergeCell ref="I23:M23"/>
    <mergeCell ref="C24:G24"/>
    <mergeCell ref="I24:M24"/>
    <mergeCell ref="I25:M25"/>
    <mergeCell ref="D42:G42"/>
    <mergeCell ref="B43:F45"/>
    <mergeCell ref="G44:I44"/>
    <mergeCell ref="J44:M44"/>
    <mergeCell ref="N44:O44"/>
    <mergeCell ref="L45:N45"/>
    <mergeCell ref="I20:M20"/>
    <mergeCell ref="I21:M21"/>
    <mergeCell ref="I32:K33"/>
    <mergeCell ref="L32:N34"/>
    <mergeCell ref="I34:K34"/>
    <mergeCell ref="A41:O41"/>
    <mergeCell ref="I42:K42"/>
  </mergeCells>
  <printOptions gridLines="1" horizontalCentered="1"/>
  <pageMargins bottom="0.0" footer="0.0" header="0.0" left="0.0" right="0.0" top="0.0"/>
  <pageSetup fitToHeight="0" cellComments="atEnd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6" width="6.63"/>
    <col customWidth="1" min="7" max="7" width="9.75"/>
    <col customWidth="1" min="8" max="8" width="6.63"/>
    <col customWidth="1" min="9" max="9" width="8.38"/>
    <col customWidth="1" min="10" max="10" width="7.38"/>
    <col customWidth="1" min="11" max="11" width="6.13"/>
    <col customWidth="1" min="12" max="12" width="6.63"/>
    <col customWidth="1" min="13" max="13" width="10.75"/>
    <col customWidth="1" min="14" max="14" width="6.63"/>
    <col customWidth="1" min="15" max="15" width="7.88"/>
    <col customWidth="1" min="16" max="16" width="9.0"/>
    <col customWidth="1" min="17" max="17" width="9.88"/>
  </cols>
  <sheetData>
    <row r="1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155</v>
      </c>
      <c r="P5" s="149">
        <f>'HOJA RESÚMEN 2024'!P5</f>
        <v>45434</v>
      </c>
      <c r="Q5" s="8"/>
    </row>
    <row r="6" ht="29.25" customHeight="1">
      <c r="A6" s="150"/>
      <c r="B6" s="150"/>
      <c r="C6" s="150" t="s">
        <v>23</v>
      </c>
      <c r="P6" s="150"/>
      <c r="Q6" s="150"/>
    </row>
    <row r="7" ht="33.0" customHeight="1">
      <c r="A7" s="216"/>
      <c r="B7" s="216"/>
      <c r="C7" s="216"/>
    </row>
    <row r="8" ht="27.0" customHeight="1">
      <c r="A8" s="216"/>
      <c r="B8" s="216"/>
      <c r="C8" s="217" t="s">
        <v>156</v>
      </c>
      <c r="J8" s="218"/>
      <c r="K8" s="218"/>
      <c r="L8" s="218"/>
      <c r="M8" s="152" t="s">
        <v>86</v>
      </c>
    </row>
    <row r="9" ht="33.75" customHeight="1">
      <c r="A9" s="216"/>
      <c r="B9" s="216"/>
      <c r="C9" s="219" t="s">
        <v>157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213" t="s">
        <v>88</v>
      </c>
    </row>
    <row r="10" ht="33.75" customHeight="1">
      <c r="A10" s="216"/>
      <c r="B10" s="216"/>
      <c r="C10" s="220" t="s">
        <v>158</v>
      </c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221"/>
      <c r="O10" s="222"/>
      <c r="P10" s="213" t="s">
        <v>88</v>
      </c>
    </row>
    <row r="11" ht="33.75" customHeight="1">
      <c r="A11" s="216"/>
      <c r="B11" s="216"/>
      <c r="C11" s="219" t="s">
        <v>159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213" t="s">
        <v>88</v>
      </c>
    </row>
    <row r="12" ht="33.75" customHeight="1">
      <c r="A12" s="216"/>
      <c r="B12" s="216"/>
      <c r="C12" s="219" t="s">
        <v>160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213" t="s">
        <v>88</v>
      </c>
    </row>
    <row r="13" ht="33.75" customHeight="1">
      <c r="A13" s="216"/>
      <c r="B13" s="216"/>
      <c r="C13" s="158" t="s">
        <v>161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213" t="s">
        <v>88</v>
      </c>
    </row>
    <row r="14" ht="33.75" customHeight="1">
      <c r="A14" s="216"/>
      <c r="B14" s="216"/>
      <c r="C14" s="158" t="s">
        <v>162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213" t="s">
        <v>88</v>
      </c>
    </row>
    <row r="15" ht="30.75" customHeight="1">
      <c r="A15" s="216"/>
      <c r="B15" s="216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ht="21.75" customHeight="1">
      <c r="A16" s="216"/>
      <c r="B16" s="216"/>
      <c r="H16" s="223" t="s">
        <v>163</v>
      </c>
      <c r="L16" s="224">
        <v>4990.0</v>
      </c>
    </row>
    <row r="17" ht="15.0" customHeight="1">
      <c r="A17" s="216"/>
      <c r="B17" s="216"/>
      <c r="H17" s="225" t="s">
        <v>27</v>
      </c>
    </row>
    <row r="18" ht="36.0" customHeight="1">
      <c r="A18" s="216"/>
      <c r="B18" s="216"/>
      <c r="C18" s="216"/>
    </row>
    <row r="19" ht="13.5" customHeight="1">
      <c r="A19" s="216"/>
      <c r="B19" s="216"/>
      <c r="C19" s="216"/>
    </row>
    <row r="20" ht="27.75" customHeight="1">
      <c r="A20" s="216"/>
      <c r="B20" s="216"/>
      <c r="C20" s="226" t="s">
        <v>164</v>
      </c>
      <c r="J20" s="227"/>
      <c r="K20" s="228"/>
      <c r="L20" s="228"/>
      <c r="M20" s="229" t="s">
        <v>165</v>
      </c>
      <c r="P20" s="218"/>
    </row>
    <row r="21" ht="33.75" customHeight="1">
      <c r="A21" s="216"/>
      <c r="B21" s="216"/>
      <c r="C21" s="230" t="s">
        <v>166</v>
      </c>
      <c r="D21" s="156"/>
      <c r="E21" s="156"/>
      <c r="F21" s="156"/>
      <c r="G21" s="156"/>
      <c r="H21" s="231" t="s">
        <v>88</v>
      </c>
      <c r="I21" s="230" t="s">
        <v>167</v>
      </c>
      <c r="J21" s="156"/>
      <c r="K21" s="156"/>
      <c r="L21" s="156"/>
      <c r="M21" s="156"/>
      <c r="N21" s="213" t="s">
        <v>88</v>
      </c>
      <c r="O21" s="143"/>
    </row>
    <row r="22" ht="33.75" customHeight="1">
      <c r="A22" s="216"/>
      <c r="B22" s="216"/>
      <c r="C22" s="219" t="s">
        <v>168</v>
      </c>
      <c r="D22" s="156"/>
      <c r="E22" s="156"/>
      <c r="F22" s="156"/>
      <c r="G22" s="156"/>
      <c r="H22" s="232" t="s">
        <v>88</v>
      </c>
      <c r="I22" s="233"/>
      <c r="J22" s="234" t="s">
        <v>169</v>
      </c>
      <c r="N22" s="213"/>
      <c r="O22" s="143"/>
    </row>
    <row r="23" ht="33.75" customHeight="1">
      <c r="A23" s="216"/>
      <c r="B23" s="216"/>
      <c r="C23" s="235"/>
      <c r="D23" s="236" t="s">
        <v>170</v>
      </c>
      <c r="E23" s="237"/>
      <c r="F23" s="235"/>
      <c r="G23" s="235"/>
      <c r="H23" s="233"/>
      <c r="I23" s="233" t="s">
        <v>171</v>
      </c>
      <c r="J23" s="238" t="s">
        <v>172</v>
      </c>
      <c r="N23" s="239"/>
      <c r="O23" s="154"/>
    </row>
    <row r="24" ht="33.75" customHeight="1">
      <c r="A24" s="216"/>
      <c r="B24" s="216"/>
      <c r="C24" s="233"/>
      <c r="D24" s="240" t="s">
        <v>173</v>
      </c>
      <c r="E24" s="241"/>
      <c r="F24" s="241"/>
      <c r="G24" s="233"/>
      <c r="H24" s="242"/>
      <c r="I24" s="242"/>
      <c r="J24" s="243" t="s">
        <v>174</v>
      </c>
      <c r="N24" s="244"/>
      <c r="O24" s="245"/>
    </row>
    <row r="25" ht="33.75" customHeight="1">
      <c r="A25" s="216"/>
      <c r="B25" s="216"/>
      <c r="C25" s="233"/>
      <c r="D25" s="246" t="s">
        <v>175</v>
      </c>
      <c r="E25" s="247"/>
      <c r="F25" s="247"/>
      <c r="G25" s="248"/>
      <c r="H25" s="248"/>
      <c r="I25" s="249" t="s">
        <v>176</v>
      </c>
      <c r="J25" s="156"/>
      <c r="K25" s="156"/>
      <c r="L25" s="156"/>
      <c r="M25" s="156"/>
      <c r="N25" s="239" t="s">
        <v>88</v>
      </c>
      <c r="O25" s="154"/>
    </row>
    <row r="26" ht="33.75" customHeight="1">
      <c r="A26" s="216"/>
      <c r="B26" s="216"/>
      <c r="C26" s="250" t="s">
        <v>177</v>
      </c>
      <c r="D26" s="156"/>
      <c r="E26" s="156"/>
      <c r="F26" s="156"/>
      <c r="G26" s="156"/>
      <c r="H26" s="232" t="s">
        <v>88</v>
      </c>
      <c r="I26" s="233"/>
      <c r="J26" s="251" t="s">
        <v>178</v>
      </c>
      <c r="N26" s="239"/>
      <c r="O26" s="154"/>
      <c r="R26" s="252"/>
    </row>
    <row r="27" ht="33.75" customHeight="1">
      <c r="A27" s="216"/>
      <c r="B27" s="216"/>
      <c r="C27" s="230" t="s">
        <v>179</v>
      </c>
      <c r="D27" s="156"/>
      <c r="E27" s="156"/>
      <c r="F27" s="156"/>
      <c r="G27" s="156"/>
      <c r="H27" s="232" t="s">
        <v>88</v>
      </c>
      <c r="I27" s="233"/>
      <c r="J27" s="187" t="s">
        <v>180</v>
      </c>
      <c r="N27" s="154"/>
      <c r="O27" s="154"/>
      <c r="R27" s="252"/>
    </row>
    <row r="28" ht="33.75" customHeight="1">
      <c r="A28" s="216"/>
      <c r="B28" s="216"/>
      <c r="C28" s="253" t="s">
        <v>181</v>
      </c>
      <c r="D28" s="162"/>
      <c r="E28" s="162"/>
      <c r="F28" s="162"/>
      <c r="G28" s="254"/>
      <c r="H28" s="231" t="s">
        <v>88</v>
      </c>
      <c r="I28" s="255" t="s">
        <v>182</v>
      </c>
      <c r="N28" s="239" t="s">
        <v>88</v>
      </c>
      <c r="O28" s="154"/>
      <c r="R28" s="252"/>
    </row>
    <row r="29" ht="33.75" customHeight="1">
      <c r="A29" s="216"/>
      <c r="B29" s="216"/>
      <c r="C29" s="256" t="s">
        <v>183</v>
      </c>
      <c r="H29" s="257"/>
      <c r="I29" s="163" t="s">
        <v>184</v>
      </c>
      <c r="J29" s="156"/>
      <c r="K29" s="156"/>
      <c r="L29" s="156"/>
      <c r="M29" s="156"/>
      <c r="N29" s="258"/>
      <c r="O29" s="258"/>
      <c r="R29" s="252"/>
    </row>
    <row r="30" ht="33.75" customHeight="1">
      <c r="A30" s="216"/>
      <c r="B30" s="216"/>
      <c r="C30" s="156"/>
      <c r="D30" s="156"/>
      <c r="E30" s="156"/>
      <c r="F30" s="156"/>
      <c r="G30" s="156"/>
      <c r="H30" s="231" t="s">
        <v>88</v>
      </c>
      <c r="I30" s="259"/>
      <c r="J30" s="259"/>
      <c r="K30" s="259"/>
      <c r="L30" s="260"/>
      <c r="M30" s="260"/>
      <c r="N30" s="260"/>
      <c r="O30" s="260"/>
    </row>
    <row r="31" ht="21.75" customHeight="1">
      <c r="A31" s="216"/>
      <c r="B31" s="216"/>
      <c r="C31" s="48"/>
      <c r="D31" s="143"/>
      <c r="E31" s="143"/>
      <c r="F31" s="143"/>
      <c r="G31" s="48"/>
      <c r="H31" s="259" t="s">
        <v>104</v>
      </c>
      <c r="L31" s="261">
        <v>11900.0</v>
      </c>
    </row>
    <row r="32" ht="15.0" customHeight="1">
      <c r="A32" s="216"/>
      <c r="B32" s="216"/>
      <c r="C32" s="48"/>
      <c r="D32" s="143"/>
      <c r="E32" s="143"/>
      <c r="F32" s="143"/>
      <c r="G32" s="48"/>
      <c r="H32" s="262" t="s">
        <v>27</v>
      </c>
    </row>
    <row r="33" ht="9.75" customHeight="1">
      <c r="A33" s="216"/>
      <c r="B33" s="216"/>
      <c r="C33" s="216"/>
    </row>
    <row r="34" ht="127.5" customHeight="1">
      <c r="A34" s="216"/>
      <c r="B34" s="216"/>
      <c r="C34" s="216"/>
      <c r="E34" s="48"/>
      <c r="I34" s="263"/>
      <c r="J34" s="263"/>
      <c r="K34" s="263"/>
      <c r="L34" s="264"/>
      <c r="M34" s="265"/>
      <c r="N34" s="265"/>
      <c r="O34" s="265"/>
      <c r="P34" s="265"/>
    </row>
    <row r="35" ht="47.25" customHeight="1">
      <c r="A35" s="216"/>
      <c r="B35" s="216"/>
      <c r="C35" s="266" t="s">
        <v>185</v>
      </c>
      <c r="L35" s="152" t="s">
        <v>186</v>
      </c>
      <c r="P35" s="265"/>
    </row>
    <row r="36" ht="43.5" customHeight="1">
      <c r="A36" s="216"/>
      <c r="B36" s="216"/>
      <c r="C36" s="267" t="s">
        <v>187</v>
      </c>
      <c r="D36" s="156"/>
      <c r="E36" s="156"/>
      <c r="F36" s="156"/>
      <c r="G36" s="156"/>
      <c r="H36" s="159" t="s">
        <v>88</v>
      </c>
      <c r="I36" s="267" t="s">
        <v>188</v>
      </c>
      <c r="J36" s="156"/>
      <c r="K36" s="156"/>
      <c r="L36" s="156"/>
      <c r="M36" s="156"/>
      <c r="N36" s="156"/>
      <c r="O36" s="159" t="s">
        <v>88</v>
      </c>
      <c r="P36" s="265"/>
    </row>
    <row r="37" ht="43.5" customHeight="1">
      <c r="A37" s="216"/>
      <c r="B37" s="216"/>
      <c r="C37" s="268" t="s">
        <v>189</v>
      </c>
      <c r="D37" s="156"/>
      <c r="E37" s="156"/>
      <c r="F37" s="156"/>
      <c r="G37" s="156"/>
      <c r="H37" s="159" t="s">
        <v>88</v>
      </c>
      <c r="I37" s="219" t="s">
        <v>190</v>
      </c>
      <c r="J37" s="156"/>
      <c r="K37" s="156"/>
      <c r="L37" s="156"/>
      <c r="M37" s="156"/>
      <c r="N37" s="156"/>
      <c r="O37" s="159" t="s">
        <v>88</v>
      </c>
      <c r="P37" s="265"/>
    </row>
    <row r="38" ht="43.5" customHeight="1">
      <c r="A38" s="216"/>
      <c r="B38" s="216"/>
      <c r="C38" s="267" t="s">
        <v>191</v>
      </c>
      <c r="D38" s="156"/>
      <c r="E38" s="156"/>
      <c r="F38" s="156"/>
      <c r="G38" s="156"/>
      <c r="H38" s="159" t="s">
        <v>88</v>
      </c>
      <c r="I38" s="269" t="s">
        <v>192</v>
      </c>
      <c r="J38" s="156"/>
      <c r="K38" s="156"/>
      <c r="L38" s="156"/>
      <c r="M38" s="156"/>
      <c r="N38" s="156"/>
      <c r="O38" s="159" t="s">
        <v>88</v>
      </c>
      <c r="P38" s="265"/>
    </row>
    <row r="39" ht="43.5" customHeight="1">
      <c r="A39" s="216"/>
      <c r="B39" s="216"/>
      <c r="C39" s="267" t="s">
        <v>193</v>
      </c>
      <c r="D39" s="156"/>
      <c r="E39" s="156"/>
      <c r="F39" s="156"/>
      <c r="G39" s="156"/>
      <c r="H39" s="159" t="s">
        <v>88</v>
      </c>
      <c r="I39" s="158" t="s">
        <v>194</v>
      </c>
      <c r="J39" s="156"/>
      <c r="K39" s="156"/>
      <c r="L39" s="156"/>
      <c r="M39" s="156"/>
      <c r="N39" s="156"/>
      <c r="O39" s="159" t="s">
        <v>88</v>
      </c>
      <c r="P39" s="265"/>
    </row>
    <row r="40" ht="43.5" customHeight="1">
      <c r="A40" s="216"/>
      <c r="B40" s="216"/>
      <c r="C40" s="270" t="s">
        <v>195</v>
      </c>
      <c r="D40" s="156"/>
      <c r="E40" s="156"/>
      <c r="F40" s="156"/>
      <c r="G40" s="156"/>
      <c r="H40" s="271" t="s">
        <v>88</v>
      </c>
      <c r="I40" s="267" t="s">
        <v>196</v>
      </c>
      <c r="J40" s="156"/>
      <c r="K40" s="156"/>
      <c r="L40" s="156"/>
      <c r="M40" s="156"/>
      <c r="N40" s="156"/>
      <c r="O40" s="159" t="s">
        <v>88</v>
      </c>
      <c r="P40" s="265"/>
    </row>
    <row r="41" ht="43.5" customHeight="1">
      <c r="A41" s="216"/>
      <c r="B41" s="216"/>
      <c r="C41" s="267" t="s">
        <v>197</v>
      </c>
      <c r="D41" s="156"/>
      <c r="E41" s="156"/>
      <c r="F41" s="156"/>
      <c r="G41" s="156"/>
      <c r="H41" s="159" t="s">
        <v>88</v>
      </c>
      <c r="I41" s="270" t="s">
        <v>198</v>
      </c>
      <c r="J41" s="156"/>
      <c r="K41" s="156"/>
      <c r="L41" s="156"/>
      <c r="M41" s="156"/>
      <c r="N41" s="156"/>
      <c r="O41" s="159" t="s">
        <v>88</v>
      </c>
      <c r="P41" s="265"/>
    </row>
    <row r="42" ht="43.5" customHeight="1">
      <c r="A42" s="216"/>
      <c r="B42" s="216"/>
      <c r="C42" s="270" t="s">
        <v>199</v>
      </c>
      <c r="D42" s="156"/>
      <c r="E42" s="156"/>
      <c r="F42" s="156"/>
      <c r="G42" s="156"/>
      <c r="H42" s="271" t="s">
        <v>88</v>
      </c>
      <c r="I42" s="270" t="s">
        <v>200</v>
      </c>
      <c r="J42" s="156"/>
      <c r="K42" s="156"/>
      <c r="L42" s="156"/>
      <c r="M42" s="156"/>
      <c r="N42" s="156"/>
      <c r="O42" s="159" t="s">
        <v>88</v>
      </c>
      <c r="P42" s="265"/>
    </row>
    <row r="43" ht="43.5" customHeight="1">
      <c r="A43" s="216"/>
      <c r="B43" s="216"/>
      <c r="C43" s="270" t="s">
        <v>201</v>
      </c>
      <c r="D43" s="156"/>
      <c r="E43" s="156"/>
      <c r="F43" s="156"/>
      <c r="G43" s="156"/>
      <c r="H43" s="271" t="s">
        <v>88</v>
      </c>
      <c r="I43" s="272" t="s">
        <v>202</v>
      </c>
      <c r="J43" s="273"/>
      <c r="K43" s="273"/>
      <c r="L43" s="273"/>
      <c r="M43" s="273"/>
      <c r="N43" s="273"/>
      <c r="O43" s="159" t="s">
        <v>88</v>
      </c>
      <c r="P43" s="265"/>
    </row>
    <row r="44" ht="43.5" customHeight="1">
      <c r="A44" s="216"/>
      <c r="B44" s="216"/>
      <c r="C44" s="219" t="s">
        <v>203</v>
      </c>
      <c r="D44" s="156"/>
      <c r="E44" s="156"/>
      <c r="F44" s="156"/>
      <c r="G44" s="156"/>
      <c r="H44" s="274" t="s">
        <v>88</v>
      </c>
      <c r="I44" s="275" t="s">
        <v>204</v>
      </c>
      <c r="J44" s="156"/>
      <c r="K44" s="156"/>
      <c r="L44" s="156"/>
      <c r="M44" s="156"/>
      <c r="N44" s="156"/>
      <c r="O44" s="159" t="s">
        <v>88</v>
      </c>
      <c r="P44" s="265"/>
    </row>
    <row r="45" ht="43.5" customHeight="1">
      <c r="A45" s="216"/>
      <c r="B45" s="216"/>
      <c r="C45" s="275" t="s">
        <v>205</v>
      </c>
      <c r="D45" s="275"/>
      <c r="E45" s="275"/>
      <c r="F45" s="275"/>
      <c r="G45" s="275"/>
      <c r="H45" s="276" t="s">
        <v>88</v>
      </c>
      <c r="I45" s="275" t="s">
        <v>206</v>
      </c>
      <c r="J45" s="156"/>
      <c r="K45" s="156"/>
      <c r="L45" s="156"/>
      <c r="M45" s="156"/>
      <c r="N45" s="156"/>
      <c r="O45" s="276" t="s">
        <v>207</v>
      </c>
      <c r="P45" s="265"/>
    </row>
    <row r="46" ht="43.5" customHeight="1">
      <c r="A46" s="216"/>
      <c r="B46" s="216"/>
      <c r="C46" s="275" t="s">
        <v>208</v>
      </c>
      <c r="D46" s="156"/>
      <c r="E46" s="156"/>
      <c r="F46" s="156"/>
      <c r="G46" s="156"/>
      <c r="H46" s="276" t="s">
        <v>88</v>
      </c>
      <c r="I46" s="277" t="s">
        <v>209</v>
      </c>
      <c r="J46" s="156"/>
      <c r="K46" s="156"/>
      <c r="L46" s="156"/>
      <c r="M46" s="156"/>
      <c r="N46" s="278"/>
      <c r="O46" s="159" t="s">
        <v>88</v>
      </c>
      <c r="P46" s="265"/>
    </row>
    <row r="47" ht="22.5" customHeight="1">
      <c r="A47" s="216"/>
      <c r="B47" s="216"/>
      <c r="P47" s="265"/>
    </row>
    <row r="48" ht="24.75" customHeight="1">
      <c r="A48" s="216"/>
      <c r="B48" s="216"/>
      <c r="C48" s="279"/>
      <c r="D48" s="279"/>
      <c r="E48" s="279"/>
      <c r="F48" s="279"/>
      <c r="G48" s="279"/>
      <c r="H48" s="280"/>
      <c r="I48" s="281"/>
      <c r="J48" s="281"/>
      <c r="K48" s="281"/>
      <c r="L48" s="281"/>
      <c r="M48" s="282"/>
      <c r="N48" s="282"/>
      <c r="O48" s="282"/>
      <c r="P48" s="265"/>
    </row>
    <row r="49" ht="21.75" customHeight="1">
      <c r="A49" s="216"/>
      <c r="B49" s="216"/>
      <c r="C49" s="283"/>
      <c r="D49" s="283"/>
      <c r="E49" s="283"/>
      <c r="F49" s="283"/>
      <c r="G49" s="283"/>
      <c r="H49" s="259" t="s">
        <v>104</v>
      </c>
      <c r="L49" s="261">
        <v>15000.0</v>
      </c>
      <c r="P49" s="265"/>
    </row>
    <row r="50" ht="18.0" customHeight="1">
      <c r="A50" s="216"/>
      <c r="B50" s="216"/>
      <c r="C50" s="216"/>
      <c r="E50" s="48"/>
      <c r="H50" s="262" t="s">
        <v>27</v>
      </c>
      <c r="P50" s="265"/>
    </row>
    <row r="51" ht="54.75" customHeight="1">
      <c r="A51" s="216"/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284"/>
      <c r="P51" s="170"/>
      <c r="Q51" s="285"/>
      <c r="R51" s="285"/>
    </row>
    <row r="52" ht="41.25" customHeight="1">
      <c r="A52" s="216"/>
      <c r="B52" s="170"/>
      <c r="C52" s="286" t="s">
        <v>210</v>
      </c>
      <c r="P52" s="170"/>
      <c r="Q52" s="285"/>
      <c r="R52" s="285"/>
    </row>
    <row r="53" ht="18.0" customHeight="1">
      <c r="A53" s="216"/>
      <c r="B53" s="170"/>
      <c r="C53" s="287" t="s">
        <v>211</v>
      </c>
      <c r="P53" s="170"/>
      <c r="Q53" s="285"/>
      <c r="R53" s="285"/>
    </row>
    <row r="54" ht="18.0" customHeight="1">
      <c r="A54" s="216"/>
      <c r="B54" s="170"/>
      <c r="C54" s="287"/>
      <c r="D54" s="287"/>
      <c r="E54" s="287"/>
      <c r="F54" s="287"/>
      <c r="G54" s="288" t="s">
        <v>212</v>
      </c>
      <c r="M54" s="287"/>
      <c r="N54" s="287"/>
      <c r="O54" s="287"/>
      <c r="P54" s="170"/>
      <c r="Q54" s="285"/>
      <c r="R54" s="285"/>
    </row>
    <row r="55" ht="24.0" customHeight="1">
      <c r="A55" s="216"/>
      <c r="B55" s="170"/>
      <c r="C55" s="289"/>
      <c r="D55" s="289"/>
      <c r="E55" s="289"/>
      <c r="F55" s="290" t="s">
        <v>213</v>
      </c>
      <c r="N55" s="289"/>
      <c r="O55" s="289"/>
      <c r="P55" s="170"/>
      <c r="Q55" s="285"/>
      <c r="R55" s="285"/>
    </row>
    <row r="56" ht="15.0" customHeight="1">
      <c r="A56" s="216"/>
      <c r="B56" s="170"/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170"/>
      <c r="Q56" s="285"/>
      <c r="R56" s="285"/>
    </row>
    <row r="57" ht="57.75" customHeight="1">
      <c r="A57" s="216"/>
      <c r="B57" s="170" t="s">
        <v>214</v>
      </c>
      <c r="Q57" s="285"/>
      <c r="R57" s="285"/>
    </row>
    <row r="58" ht="12.75" customHeight="1">
      <c r="A58" s="216"/>
      <c r="B58" s="216"/>
      <c r="C58" s="216"/>
      <c r="E58" s="74"/>
      <c r="R58" s="285"/>
    </row>
    <row r="59" ht="10.5" customHeight="1">
      <c r="A59" s="88"/>
      <c r="B59" s="89"/>
      <c r="C59" s="89"/>
      <c r="D59" s="89" t="s">
        <v>215</v>
      </c>
      <c r="I59" s="2"/>
      <c r="J59" s="2"/>
      <c r="K59" s="2"/>
      <c r="L59" s="2"/>
      <c r="M59" s="2"/>
      <c r="N59" s="2"/>
      <c r="O59" s="2"/>
      <c r="P59" s="2"/>
      <c r="Q59" s="93"/>
    </row>
    <row r="60" ht="19.5" customHeight="1">
      <c r="A60" s="88"/>
      <c r="B60" s="89"/>
      <c r="C60" s="89"/>
      <c r="I60" s="173" t="s">
        <v>56</v>
      </c>
      <c r="L60" s="291" t="s">
        <v>216</v>
      </c>
      <c r="O60" s="291" t="s">
        <v>58</v>
      </c>
      <c r="Q60" s="94"/>
    </row>
    <row r="61" ht="13.5" customHeight="1">
      <c r="A61" s="88"/>
      <c r="B61" s="89"/>
      <c r="C61" s="89"/>
      <c r="I61" s="89"/>
      <c r="J61" s="175"/>
      <c r="N61" s="175"/>
      <c r="Q61" s="94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71">
    <mergeCell ref="C42:G42"/>
    <mergeCell ref="C43:G43"/>
    <mergeCell ref="C44:G44"/>
    <mergeCell ref="C46:G46"/>
    <mergeCell ref="C39:G39"/>
    <mergeCell ref="I39:N39"/>
    <mergeCell ref="C40:G40"/>
    <mergeCell ref="I40:N40"/>
    <mergeCell ref="C41:G41"/>
    <mergeCell ref="I41:N41"/>
    <mergeCell ref="I42:N42"/>
    <mergeCell ref="I43:N43"/>
    <mergeCell ref="I44:N44"/>
    <mergeCell ref="I45:N45"/>
    <mergeCell ref="I46:M46"/>
    <mergeCell ref="H49:K49"/>
    <mergeCell ref="L49:O50"/>
    <mergeCell ref="H50:K50"/>
    <mergeCell ref="I60:K60"/>
    <mergeCell ref="L60:N60"/>
    <mergeCell ref="O60:P60"/>
    <mergeCell ref="J61:M61"/>
    <mergeCell ref="N61:P61"/>
    <mergeCell ref="C52:O52"/>
    <mergeCell ref="C53:O53"/>
    <mergeCell ref="G54:L54"/>
    <mergeCell ref="F55:M55"/>
    <mergeCell ref="B57:P57"/>
    <mergeCell ref="E58:Q58"/>
    <mergeCell ref="D59:H61"/>
    <mergeCell ref="K2:P2"/>
    <mergeCell ref="K3:P4"/>
    <mergeCell ref="C6:O6"/>
    <mergeCell ref="C8:I8"/>
    <mergeCell ref="M8:O8"/>
    <mergeCell ref="C9:O9"/>
    <mergeCell ref="C10:M10"/>
    <mergeCell ref="C11:O11"/>
    <mergeCell ref="C12:O12"/>
    <mergeCell ref="C13:O13"/>
    <mergeCell ref="C14:O14"/>
    <mergeCell ref="H16:K16"/>
    <mergeCell ref="L16:O17"/>
    <mergeCell ref="H17:K17"/>
    <mergeCell ref="C20:J20"/>
    <mergeCell ref="M20:O20"/>
    <mergeCell ref="C21:G21"/>
    <mergeCell ref="I21:M21"/>
    <mergeCell ref="C22:G22"/>
    <mergeCell ref="J22:M22"/>
    <mergeCell ref="J23:M23"/>
    <mergeCell ref="J27:M27"/>
    <mergeCell ref="I29:M29"/>
    <mergeCell ref="L31:O32"/>
    <mergeCell ref="H32:K32"/>
    <mergeCell ref="J24:M24"/>
    <mergeCell ref="I25:M25"/>
    <mergeCell ref="C26:G26"/>
    <mergeCell ref="J26:M26"/>
    <mergeCell ref="C27:G27"/>
    <mergeCell ref="C28:G28"/>
    <mergeCell ref="C29:G30"/>
    <mergeCell ref="I37:N37"/>
    <mergeCell ref="I38:N38"/>
    <mergeCell ref="H31:K31"/>
    <mergeCell ref="C35:K35"/>
    <mergeCell ref="L35:O35"/>
    <mergeCell ref="C36:G36"/>
    <mergeCell ref="I36:N36"/>
    <mergeCell ref="C37:G37"/>
    <mergeCell ref="C38:G38"/>
  </mergeCells>
  <printOptions gridLines="1" horizontalCentered="1"/>
  <pageMargins bottom="0.0" footer="0.0" header="0.0" left="0.0" right="0.0" top="0.0"/>
  <pageSetup fitToHeight="0" paperSize="5"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8" width="6.63"/>
    <col customWidth="1" min="9" max="9" width="8.38"/>
    <col customWidth="1" min="10" max="10" width="7.38"/>
    <col customWidth="1" min="11" max="11" width="6.13"/>
    <col customWidth="1" min="12" max="12" width="6.63"/>
    <col customWidth="1" min="13" max="13" width="10.75"/>
    <col customWidth="1" min="14" max="14" width="6.63"/>
    <col customWidth="1" min="15" max="15" width="7.88"/>
    <col customWidth="1" min="16" max="16" width="9.0"/>
    <col customWidth="1" min="17" max="17" width="9.88"/>
  </cols>
  <sheetData>
    <row r="1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217</v>
      </c>
      <c r="P5" s="149">
        <f>'HOJA RESÚMEN 2024'!P5</f>
        <v>45434</v>
      </c>
      <c r="Q5" s="8"/>
    </row>
    <row r="6" ht="29.25" customHeight="1">
      <c r="A6" s="150"/>
      <c r="B6" s="150"/>
      <c r="C6" s="150" t="s">
        <v>23</v>
      </c>
      <c r="P6" s="150"/>
      <c r="Q6" s="150"/>
    </row>
    <row r="7" ht="24.0" customHeight="1">
      <c r="A7" s="216"/>
      <c r="B7" s="216"/>
      <c r="C7" s="216"/>
    </row>
    <row r="8" ht="27.0" customHeight="1">
      <c r="A8" s="216"/>
      <c r="B8" s="216"/>
      <c r="C8" s="217" t="s">
        <v>218</v>
      </c>
      <c r="J8" s="218"/>
      <c r="K8" s="218"/>
      <c r="L8" s="218"/>
      <c r="M8" s="152" t="s">
        <v>86</v>
      </c>
    </row>
    <row r="9" ht="37.5" customHeight="1">
      <c r="A9" s="216"/>
      <c r="B9" s="216"/>
      <c r="C9" s="219" t="s">
        <v>157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213" t="s">
        <v>88</v>
      </c>
    </row>
    <row r="10" ht="37.5" customHeight="1">
      <c r="A10" s="216"/>
      <c r="B10" s="216"/>
      <c r="C10" s="220" t="s">
        <v>158</v>
      </c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221"/>
      <c r="O10" s="222"/>
      <c r="P10" s="213" t="s">
        <v>88</v>
      </c>
    </row>
    <row r="11" ht="37.5" customHeight="1">
      <c r="A11" s="216"/>
      <c r="B11" s="216"/>
      <c r="C11" s="219" t="s">
        <v>159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213" t="s">
        <v>88</v>
      </c>
    </row>
    <row r="12" ht="37.5" customHeight="1">
      <c r="A12" s="216"/>
      <c r="B12" s="216"/>
      <c r="C12" s="219" t="s">
        <v>160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213" t="s">
        <v>88</v>
      </c>
    </row>
    <row r="13" ht="37.5" customHeight="1">
      <c r="A13" s="216"/>
      <c r="B13" s="216"/>
      <c r="C13" s="158" t="s">
        <v>161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213" t="s">
        <v>88</v>
      </c>
    </row>
    <row r="14" ht="37.5" customHeight="1">
      <c r="A14" s="216"/>
      <c r="B14" s="216"/>
      <c r="C14" s="158" t="s">
        <v>162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213" t="s">
        <v>88</v>
      </c>
    </row>
    <row r="15" ht="17.25" customHeight="1">
      <c r="A15" s="216"/>
      <c r="B15" s="216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ht="21.75" customHeight="1">
      <c r="A16" s="216"/>
      <c r="B16" s="216"/>
      <c r="H16" s="223" t="s">
        <v>163</v>
      </c>
      <c r="L16" s="224">
        <v>4990.0</v>
      </c>
    </row>
    <row r="17" ht="15.0" customHeight="1">
      <c r="A17" s="216"/>
      <c r="B17" s="216"/>
      <c r="H17" s="225" t="s">
        <v>27</v>
      </c>
    </row>
    <row r="18" ht="15.0" customHeight="1">
      <c r="A18" s="216"/>
      <c r="B18" s="216"/>
      <c r="C18" s="216"/>
    </row>
    <row r="19" ht="22.5" customHeight="1">
      <c r="A19" s="216"/>
      <c r="B19" s="216"/>
      <c r="C19" s="216"/>
    </row>
    <row r="20" ht="27.75" customHeight="1">
      <c r="A20" s="216"/>
      <c r="B20" s="216"/>
      <c r="C20" s="226" t="s">
        <v>164</v>
      </c>
      <c r="J20" s="227"/>
      <c r="K20" s="228"/>
      <c r="L20" s="228"/>
      <c r="M20" s="229" t="s">
        <v>165</v>
      </c>
      <c r="P20" s="218"/>
    </row>
    <row r="21" ht="33.75" customHeight="1">
      <c r="A21" s="216"/>
      <c r="B21" s="216"/>
      <c r="C21" s="230" t="s">
        <v>166</v>
      </c>
      <c r="D21" s="156"/>
      <c r="E21" s="156"/>
      <c r="F21" s="156"/>
      <c r="G21" s="156"/>
      <c r="H21" s="231" t="s">
        <v>88</v>
      </c>
      <c r="I21" s="230" t="s">
        <v>167</v>
      </c>
      <c r="J21" s="156"/>
      <c r="K21" s="156"/>
      <c r="L21" s="156"/>
      <c r="M21" s="156"/>
      <c r="N21" s="213" t="s">
        <v>88</v>
      </c>
      <c r="O21" s="143"/>
    </row>
    <row r="22" ht="33.75" customHeight="1">
      <c r="A22" s="216"/>
      <c r="B22" s="216"/>
      <c r="C22" s="219" t="s">
        <v>168</v>
      </c>
      <c r="D22" s="156"/>
      <c r="E22" s="156"/>
      <c r="F22" s="156"/>
      <c r="G22" s="156"/>
      <c r="H22" s="232" t="s">
        <v>88</v>
      </c>
      <c r="I22" s="233"/>
      <c r="J22" s="248" t="s">
        <v>219</v>
      </c>
      <c r="N22" s="213"/>
      <c r="O22" s="143"/>
    </row>
    <row r="23" ht="33.75" customHeight="1">
      <c r="A23" s="216"/>
      <c r="B23" s="216"/>
      <c r="C23" s="235"/>
      <c r="D23" s="236" t="s">
        <v>170</v>
      </c>
      <c r="E23" s="237"/>
      <c r="F23" s="235"/>
      <c r="G23" s="235"/>
      <c r="H23" s="233"/>
      <c r="I23" s="233" t="s">
        <v>171</v>
      </c>
      <c r="J23" s="238" t="s">
        <v>172</v>
      </c>
      <c r="N23" s="239"/>
      <c r="O23" s="154"/>
    </row>
    <row r="24" ht="33.75" customHeight="1">
      <c r="A24" s="216"/>
      <c r="B24" s="216"/>
      <c r="C24" s="233"/>
      <c r="D24" s="240" t="s">
        <v>173</v>
      </c>
      <c r="E24" s="241"/>
      <c r="F24" s="241"/>
      <c r="G24" s="233"/>
      <c r="H24" s="242"/>
      <c r="I24" s="242"/>
      <c r="J24" s="243" t="s">
        <v>174</v>
      </c>
      <c r="N24" s="244"/>
      <c r="O24" s="245"/>
    </row>
    <row r="25" ht="33.75" customHeight="1">
      <c r="A25" s="216"/>
      <c r="B25" s="216"/>
      <c r="C25" s="233"/>
      <c r="D25" s="246" t="s">
        <v>175</v>
      </c>
      <c r="E25" s="247"/>
      <c r="F25" s="247"/>
      <c r="G25" s="248"/>
      <c r="H25" s="248"/>
      <c r="I25" s="249" t="s">
        <v>220</v>
      </c>
      <c r="J25" s="156"/>
      <c r="K25" s="156"/>
      <c r="L25" s="156"/>
      <c r="M25" s="156"/>
      <c r="N25" s="239" t="s">
        <v>88</v>
      </c>
      <c r="O25" s="154"/>
    </row>
    <row r="26" ht="33.75" customHeight="1">
      <c r="A26" s="216"/>
      <c r="B26" s="216"/>
      <c r="C26" s="250" t="s">
        <v>177</v>
      </c>
      <c r="D26" s="156"/>
      <c r="E26" s="156"/>
      <c r="F26" s="156"/>
      <c r="G26" s="156"/>
      <c r="H26" s="232" t="s">
        <v>88</v>
      </c>
      <c r="I26" s="233"/>
      <c r="J26" s="238" t="s">
        <v>221</v>
      </c>
      <c r="N26" s="239"/>
      <c r="O26" s="154"/>
      <c r="R26" s="252"/>
    </row>
    <row r="27" ht="33.75" customHeight="1">
      <c r="A27" s="216"/>
      <c r="B27" s="216"/>
      <c r="C27" s="230" t="s">
        <v>222</v>
      </c>
      <c r="D27" s="156"/>
      <c r="E27" s="156"/>
      <c r="F27" s="156"/>
      <c r="G27" s="156"/>
      <c r="H27" s="232" t="s">
        <v>88</v>
      </c>
      <c r="I27" s="233"/>
      <c r="J27" s="292" t="s">
        <v>223</v>
      </c>
      <c r="N27" s="154"/>
      <c r="O27" s="154"/>
      <c r="R27" s="252"/>
    </row>
    <row r="28" ht="33.75" customHeight="1">
      <c r="A28" s="216"/>
      <c r="B28" s="216"/>
      <c r="C28" s="293" t="s">
        <v>181</v>
      </c>
      <c r="D28" s="156"/>
      <c r="E28" s="156"/>
      <c r="F28" s="156"/>
      <c r="G28" s="294"/>
      <c r="H28" s="231" t="s">
        <v>88</v>
      </c>
      <c r="I28" s="163" t="s">
        <v>184</v>
      </c>
      <c r="J28" s="156"/>
      <c r="K28" s="156"/>
      <c r="L28" s="156"/>
      <c r="M28" s="156"/>
      <c r="N28" s="239" t="s">
        <v>88</v>
      </c>
      <c r="O28" s="154"/>
      <c r="R28" s="252"/>
    </row>
    <row r="29" ht="30.0" customHeight="1">
      <c r="A29" s="216"/>
      <c r="B29" s="216"/>
      <c r="C29" s="158" t="s">
        <v>224</v>
      </c>
      <c r="D29" s="156"/>
      <c r="E29" s="156"/>
      <c r="F29" s="156"/>
      <c r="G29" s="156"/>
      <c r="H29" s="257" t="s">
        <v>88</v>
      </c>
      <c r="I29" s="233"/>
      <c r="J29" s="233"/>
      <c r="K29" s="233"/>
      <c r="L29" s="243"/>
      <c r="M29" s="243"/>
      <c r="N29" s="258"/>
      <c r="O29" s="258"/>
      <c r="R29" s="252"/>
    </row>
    <row r="30" ht="23.25" customHeight="1">
      <c r="A30" s="216"/>
      <c r="B30" s="216"/>
      <c r="C30" s="48"/>
      <c r="D30" s="143"/>
      <c r="E30" s="143"/>
      <c r="F30" s="143"/>
      <c r="G30" s="48"/>
      <c r="H30" s="259"/>
      <c r="I30" s="259"/>
      <c r="J30" s="259"/>
      <c r="K30" s="259"/>
      <c r="L30" s="260"/>
      <c r="M30" s="260"/>
      <c r="N30" s="260"/>
      <c r="O30" s="260"/>
    </row>
    <row r="31" ht="21.75" customHeight="1">
      <c r="A31" s="216"/>
      <c r="B31" s="216"/>
      <c r="C31" s="48"/>
      <c r="D31" s="143"/>
      <c r="E31" s="143"/>
      <c r="F31" s="143"/>
      <c r="G31" s="48"/>
      <c r="H31" s="259" t="s">
        <v>104</v>
      </c>
      <c r="L31" s="261">
        <v>11900.0</v>
      </c>
    </row>
    <row r="32" ht="16.5" customHeight="1">
      <c r="A32" s="216"/>
      <c r="B32" s="216"/>
      <c r="C32" s="48"/>
      <c r="D32" s="143"/>
      <c r="E32" s="143"/>
      <c r="F32" s="143"/>
      <c r="G32" s="48"/>
      <c r="H32" s="262" t="s">
        <v>27</v>
      </c>
    </row>
    <row r="33" ht="10.5" customHeight="1">
      <c r="A33" s="216"/>
      <c r="B33" s="216"/>
      <c r="C33" s="216"/>
    </row>
    <row r="34" ht="17.25" customHeight="1">
      <c r="A34" s="216"/>
      <c r="B34" s="216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141"/>
      <c r="P34" s="265"/>
    </row>
    <row r="35" ht="17.25" customHeight="1">
      <c r="A35" s="216"/>
      <c r="B35" s="216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141"/>
      <c r="P35" s="265"/>
    </row>
    <row r="36" ht="37.5" customHeight="1">
      <c r="A36" s="216"/>
      <c r="B36" s="216"/>
      <c r="C36" s="295" t="s">
        <v>225</v>
      </c>
      <c r="K36" s="295"/>
      <c r="L36" s="295"/>
      <c r="M36" s="229" t="s">
        <v>186</v>
      </c>
      <c r="P36" s="265"/>
    </row>
    <row r="37" ht="41.25" customHeight="1">
      <c r="A37" s="216"/>
      <c r="B37" s="216"/>
      <c r="C37" s="270" t="s">
        <v>226</v>
      </c>
      <c r="D37" s="156"/>
      <c r="E37" s="156"/>
      <c r="F37" s="156"/>
      <c r="G37" s="156"/>
      <c r="H37" s="159" t="s">
        <v>88</v>
      </c>
      <c r="I37" s="270" t="s">
        <v>227</v>
      </c>
      <c r="J37" s="156"/>
      <c r="K37" s="156"/>
      <c r="L37" s="156"/>
      <c r="M37" s="156"/>
      <c r="N37" s="156"/>
      <c r="O37" s="215" t="s">
        <v>88</v>
      </c>
      <c r="P37" s="265"/>
    </row>
    <row r="38" ht="41.25" customHeight="1">
      <c r="A38" s="216"/>
      <c r="B38" s="216"/>
      <c r="C38" s="296" t="s">
        <v>189</v>
      </c>
      <c r="D38" s="156"/>
      <c r="E38" s="156"/>
      <c r="F38" s="156"/>
      <c r="G38" s="156"/>
      <c r="H38" s="159" t="s">
        <v>88</v>
      </c>
      <c r="I38" s="270" t="s">
        <v>228</v>
      </c>
      <c r="J38" s="156"/>
      <c r="K38" s="156"/>
      <c r="L38" s="156"/>
      <c r="M38" s="156"/>
      <c r="N38" s="156"/>
      <c r="O38" s="215" t="s">
        <v>88</v>
      </c>
      <c r="P38" s="265"/>
    </row>
    <row r="39" ht="41.25" customHeight="1">
      <c r="A39" s="216"/>
      <c r="B39" s="216"/>
      <c r="C39" s="296" t="s">
        <v>229</v>
      </c>
      <c r="D39" s="156"/>
      <c r="E39" s="156"/>
      <c r="F39" s="156"/>
      <c r="G39" s="156"/>
      <c r="H39" s="159" t="s">
        <v>88</v>
      </c>
      <c r="I39" s="270" t="s">
        <v>230</v>
      </c>
      <c r="J39" s="156"/>
      <c r="K39" s="156"/>
      <c r="L39" s="156"/>
      <c r="M39" s="156"/>
      <c r="N39" s="156"/>
      <c r="O39" s="215" t="s">
        <v>88</v>
      </c>
      <c r="P39" s="265"/>
    </row>
    <row r="40" ht="41.25" customHeight="1">
      <c r="A40" s="216"/>
      <c r="B40" s="216"/>
      <c r="C40" s="270" t="s">
        <v>231</v>
      </c>
      <c r="D40" s="156"/>
      <c r="E40" s="156"/>
      <c r="F40" s="156"/>
      <c r="G40" s="156"/>
      <c r="H40" s="159" t="s">
        <v>88</v>
      </c>
      <c r="I40" s="270" t="s">
        <v>232</v>
      </c>
      <c r="J40" s="156"/>
      <c r="K40" s="156"/>
      <c r="L40" s="156"/>
      <c r="M40" s="156"/>
      <c r="N40" s="156"/>
      <c r="O40" s="215" t="s">
        <v>88</v>
      </c>
      <c r="P40" s="265"/>
    </row>
    <row r="41" ht="41.25" customHeight="1">
      <c r="A41" s="216"/>
      <c r="B41" s="216"/>
      <c r="C41" s="296" t="s">
        <v>195</v>
      </c>
      <c r="D41" s="156"/>
      <c r="E41" s="156"/>
      <c r="F41" s="156"/>
      <c r="G41" s="156"/>
      <c r="H41" s="271" t="s">
        <v>88</v>
      </c>
      <c r="I41" s="270" t="s">
        <v>233</v>
      </c>
      <c r="J41" s="156"/>
      <c r="K41" s="156"/>
      <c r="L41" s="156"/>
      <c r="M41" s="156"/>
      <c r="N41" s="156"/>
      <c r="O41" s="215" t="s">
        <v>88</v>
      </c>
      <c r="P41" s="265"/>
    </row>
    <row r="42" ht="41.25" customHeight="1">
      <c r="A42" s="216"/>
      <c r="B42" s="216"/>
      <c r="C42" s="270" t="s">
        <v>234</v>
      </c>
      <c r="D42" s="156"/>
      <c r="E42" s="156"/>
      <c r="F42" s="156"/>
      <c r="G42" s="156"/>
      <c r="H42" s="159" t="s">
        <v>88</v>
      </c>
      <c r="I42" s="250" t="s">
        <v>192</v>
      </c>
      <c r="J42" s="156"/>
      <c r="K42" s="156"/>
      <c r="L42" s="156"/>
      <c r="M42" s="156"/>
      <c r="N42" s="156"/>
      <c r="O42" s="215" t="s">
        <v>88</v>
      </c>
      <c r="P42" s="265"/>
    </row>
    <row r="43" ht="41.25" customHeight="1">
      <c r="A43" s="216"/>
      <c r="B43" s="216"/>
      <c r="C43" s="270" t="s">
        <v>199</v>
      </c>
      <c r="D43" s="156"/>
      <c r="E43" s="156"/>
      <c r="F43" s="156"/>
      <c r="G43" s="156"/>
      <c r="H43" s="271" t="s">
        <v>88</v>
      </c>
      <c r="I43" s="158" t="s">
        <v>194</v>
      </c>
      <c r="J43" s="156"/>
      <c r="K43" s="156"/>
      <c r="L43" s="156"/>
      <c r="M43" s="156"/>
      <c r="N43" s="156"/>
      <c r="O43" s="215" t="s">
        <v>88</v>
      </c>
      <c r="P43" s="265"/>
    </row>
    <row r="44" ht="41.25" customHeight="1">
      <c r="A44" s="216"/>
      <c r="B44" s="216"/>
      <c r="C44" s="219" t="s">
        <v>190</v>
      </c>
      <c r="D44" s="156"/>
      <c r="E44" s="156"/>
      <c r="F44" s="156"/>
      <c r="G44" s="156"/>
      <c r="H44" s="271" t="s">
        <v>88</v>
      </c>
      <c r="I44" s="267" t="s">
        <v>235</v>
      </c>
      <c r="J44" s="156"/>
      <c r="K44" s="156"/>
      <c r="L44" s="156"/>
      <c r="M44" s="156"/>
      <c r="N44" s="156"/>
      <c r="O44" s="215" t="s">
        <v>88</v>
      </c>
      <c r="P44" s="265"/>
    </row>
    <row r="45" ht="41.25" customHeight="1">
      <c r="A45" s="216"/>
      <c r="B45" s="216"/>
      <c r="C45" s="296" t="s">
        <v>236</v>
      </c>
      <c r="D45" s="156"/>
      <c r="E45" s="156"/>
      <c r="F45" s="156"/>
      <c r="G45" s="156"/>
      <c r="H45" s="198"/>
      <c r="I45" s="296" t="s">
        <v>198</v>
      </c>
      <c r="J45" s="156"/>
      <c r="K45" s="156"/>
      <c r="L45" s="156"/>
      <c r="M45" s="156"/>
      <c r="N45" s="156"/>
      <c r="O45" s="297" t="s">
        <v>88</v>
      </c>
      <c r="P45" s="265"/>
    </row>
    <row r="46" ht="41.25" customHeight="1">
      <c r="A46" s="216"/>
      <c r="B46" s="216"/>
      <c r="C46" s="298" t="s">
        <v>203</v>
      </c>
      <c r="D46" s="156"/>
      <c r="E46" s="156"/>
      <c r="F46" s="156"/>
      <c r="G46" s="156"/>
      <c r="H46" s="198" t="s">
        <v>88</v>
      </c>
      <c r="I46" s="277" t="s">
        <v>209</v>
      </c>
      <c r="J46" s="156"/>
      <c r="K46" s="156"/>
      <c r="L46" s="156"/>
      <c r="M46" s="156"/>
      <c r="N46" s="278"/>
      <c r="O46" s="159" t="s">
        <v>88</v>
      </c>
      <c r="P46" s="265"/>
    </row>
    <row r="47" ht="41.25" customHeight="1">
      <c r="A47" s="216"/>
      <c r="B47" s="216"/>
      <c r="C47" s="201" t="s">
        <v>237</v>
      </c>
      <c r="D47" s="156"/>
      <c r="E47" s="156"/>
      <c r="F47" s="156"/>
      <c r="G47" s="156"/>
      <c r="H47" s="209" t="s">
        <v>207</v>
      </c>
      <c r="I47" s="299" t="s">
        <v>202</v>
      </c>
      <c r="J47" s="156"/>
      <c r="K47" s="156"/>
      <c r="L47" s="156"/>
      <c r="M47" s="156"/>
      <c r="N47" s="156"/>
      <c r="O47" s="300" t="s">
        <v>88</v>
      </c>
      <c r="P47" s="265"/>
    </row>
    <row r="48" ht="41.25" customHeight="1">
      <c r="A48" s="216"/>
      <c r="B48" s="216"/>
      <c r="C48" s="301" t="s">
        <v>238</v>
      </c>
      <c r="D48" s="156"/>
      <c r="E48" s="156"/>
      <c r="F48" s="156"/>
      <c r="G48" s="156"/>
      <c r="H48" s="302" t="s">
        <v>88</v>
      </c>
      <c r="I48" s="234"/>
      <c r="O48" s="276"/>
      <c r="P48" s="265"/>
    </row>
    <row r="49" ht="21.75" customHeight="1">
      <c r="A49" s="216"/>
      <c r="B49" s="21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5"/>
    </row>
    <row r="50" ht="25.5" customHeight="1">
      <c r="A50" s="216"/>
      <c r="B50" s="216"/>
      <c r="C50" s="266"/>
      <c r="D50" s="266"/>
      <c r="E50" s="266"/>
      <c r="F50" s="266"/>
      <c r="G50" s="266"/>
      <c r="H50" s="259" t="s">
        <v>104</v>
      </c>
      <c r="L50" s="261">
        <v>19900.0</v>
      </c>
      <c r="P50" s="265"/>
    </row>
    <row r="51" ht="11.25" customHeight="1">
      <c r="A51" s="216"/>
      <c r="B51" s="170"/>
      <c r="C51" s="170"/>
      <c r="D51" s="170"/>
      <c r="E51" s="170"/>
      <c r="F51" s="170"/>
      <c r="G51" s="170"/>
      <c r="H51" s="262" t="s">
        <v>27</v>
      </c>
      <c r="P51" s="170"/>
      <c r="Q51" s="285"/>
      <c r="R51" s="285"/>
    </row>
    <row r="52" ht="20.25" customHeight="1">
      <c r="A52" s="216"/>
      <c r="B52" s="170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285"/>
      <c r="R52" s="285"/>
    </row>
    <row r="53" ht="24.75" customHeight="1">
      <c r="A53" s="216"/>
      <c r="B53" s="170"/>
      <c r="C53" s="304"/>
      <c r="D53" s="305" t="s">
        <v>239</v>
      </c>
      <c r="N53" s="304"/>
      <c r="O53" s="304"/>
      <c r="P53" s="303"/>
      <c r="Q53" s="285"/>
      <c r="R53" s="285"/>
    </row>
    <row r="54" ht="20.25" customHeight="1">
      <c r="A54" s="216"/>
      <c r="B54" s="170"/>
      <c r="C54" s="306"/>
      <c r="D54" s="307" t="s">
        <v>240</v>
      </c>
      <c r="O54" s="306"/>
      <c r="P54" s="303"/>
      <c r="Q54" s="285"/>
      <c r="R54" s="285"/>
    </row>
    <row r="55" ht="20.25" customHeight="1">
      <c r="A55" s="216"/>
      <c r="B55" s="170"/>
      <c r="C55" s="306"/>
      <c r="D55" s="307" t="s">
        <v>241</v>
      </c>
      <c r="O55" s="306"/>
      <c r="P55" s="303"/>
      <c r="Q55" s="285"/>
      <c r="R55" s="285"/>
    </row>
    <row r="56" ht="20.25" customHeight="1">
      <c r="A56" s="216"/>
      <c r="B56" s="170"/>
      <c r="C56" s="306"/>
      <c r="D56" s="307" t="s">
        <v>242</v>
      </c>
      <c r="O56" s="306"/>
      <c r="P56" s="303"/>
      <c r="Q56" s="285"/>
      <c r="R56" s="285"/>
    </row>
    <row r="57" ht="20.25" customHeight="1">
      <c r="A57" s="216"/>
      <c r="B57" s="170"/>
      <c r="C57" s="306"/>
      <c r="D57" s="307" t="s">
        <v>243</v>
      </c>
      <c r="O57" s="306"/>
      <c r="P57" s="303"/>
      <c r="Q57" s="285"/>
      <c r="R57" s="285"/>
    </row>
    <row r="58" ht="14.25" customHeight="1">
      <c r="A58" s="216"/>
      <c r="B58" s="170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285"/>
      <c r="R58" s="285"/>
    </row>
    <row r="59" ht="41.25" customHeight="1">
      <c r="A59" s="216"/>
      <c r="B59" s="170"/>
      <c r="C59" s="286" t="s">
        <v>210</v>
      </c>
      <c r="P59" s="170"/>
      <c r="Q59" s="285"/>
      <c r="R59" s="285"/>
    </row>
    <row r="60" ht="18.0" customHeight="1">
      <c r="A60" s="216"/>
      <c r="B60" s="170"/>
      <c r="C60" s="287" t="s">
        <v>244</v>
      </c>
      <c r="P60" s="170"/>
      <c r="Q60" s="285"/>
      <c r="R60" s="285"/>
    </row>
    <row r="61" ht="18.0" customHeight="1">
      <c r="A61" s="216"/>
      <c r="B61" s="170"/>
      <c r="C61" s="287"/>
      <c r="D61" s="287"/>
      <c r="E61" s="287"/>
      <c r="F61" s="287"/>
      <c r="G61" s="288" t="s">
        <v>212</v>
      </c>
      <c r="M61" s="287"/>
      <c r="N61" s="287"/>
      <c r="O61" s="287"/>
      <c r="P61" s="170"/>
      <c r="Q61" s="285"/>
      <c r="R61" s="285"/>
    </row>
    <row r="62" ht="24.0" customHeight="1">
      <c r="A62" s="216"/>
      <c r="B62" s="170"/>
      <c r="C62" s="289"/>
      <c r="D62" s="289"/>
      <c r="E62" s="289"/>
      <c r="F62" s="290" t="s">
        <v>213</v>
      </c>
      <c r="N62" s="289"/>
      <c r="O62" s="289"/>
      <c r="P62" s="170"/>
      <c r="Q62" s="285"/>
      <c r="R62" s="285"/>
    </row>
    <row r="63" ht="15.0" customHeight="1">
      <c r="A63" s="216"/>
      <c r="B63" s="170"/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170"/>
      <c r="Q63" s="285"/>
      <c r="R63" s="285"/>
    </row>
    <row r="64" ht="57.0" customHeight="1">
      <c r="A64" s="216"/>
      <c r="B64" s="170" t="s">
        <v>245</v>
      </c>
      <c r="Q64" s="285"/>
      <c r="R64" s="285"/>
    </row>
    <row r="65" ht="10.5" customHeight="1">
      <c r="A65" s="216"/>
      <c r="B65" s="216"/>
      <c r="C65" s="216"/>
      <c r="E65" s="74"/>
      <c r="R65" s="285"/>
    </row>
    <row r="66" ht="10.5" customHeight="1">
      <c r="A66" s="88"/>
      <c r="B66" s="89"/>
      <c r="C66" s="89"/>
      <c r="D66" s="89" t="s">
        <v>246</v>
      </c>
      <c r="I66" s="2"/>
      <c r="J66" s="2"/>
      <c r="K66" s="2"/>
      <c r="L66" s="2"/>
      <c r="M66" s="2"/>
      <c r="N66" s="2"/>
      <c r="O66" s="2"/>
      <c r="P66" s="2"/>
      <c r="Q66" s="93"/>
    </row>
    <row r="67" ht="19.5" customHeight="1">
      <c r="A67" s="88"/>
      <c r="B67" s="89"/>
      <c r="C67" s="89"/>
      <c r="I67" s="173" t="s">
        <v>56</v>
      </c>
      <c r="L67" s="291" t="s">
        <v>216</v>
      </c>
      <c r="O67" s="291" t="s">
        <v>58</v>
      </c>
      <c r="Q67" s="94"/>
    </row>
    <row r="68" ht="13.5" customHeight="1">
      <c r="A68" s="88"/>
      <c r="B68" s="89"/>
      <c r="C68" s="89"/>
      <c r="I68" s="89"/>
      <c r="J68" s="175"/>
      <c r="N68" s="175"/>
      <c r="Q68" s="94"/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mergeCells count="79">
    <mergeCell ref="C47:G47"/>
    <mergeCell ref="C48:G48"/>
    <mergeCell ref="C40:G40"/>
    <mergeCell ref="C41:G41"/>
    <mergeCell ref="C42:G42"/>
    <mergeCell ref="C43:G43"/>
    <mergeCell ref="C44:G44"/>
    <mergeCell ref="C45:G45"/>
    <mergeCell ref="C46:G46"/>
    <mergeCell ref="I48:N48"/>
    <mergeCell ref="H50:K50"/>
    <mergeCell ref="L50:O51"/>
    <mergeCell ref="H51:K51"/>
    <mergeCell ref="D53:M53"/>
    <mergeCell ref="D54:N54"/>
    <mergeCell ref="D55:N55"/>
    <mergeCell ref="E65:Q65"/>
    <mergeCell ref="D66:H68"/>
    <mergeCell ref="I67:K67"/>
    <mergeCell ref="L67:N67"/>
    <mergeCell ref="O67:P67"/>
    <mergeCell ref="J68:M68"/>
    <mergeCell ref="N68:P68"/>
    <mergeCell ref="D56:N56"/>
    <mergeCell ref="D57:N57"/>
    <mergeCell ref="C59:O59"/>
    <mergeCell ref="C60:O60"/>
    <mergeCell ref="G61:L61"/>
    <mergeCell ref="F62:M62"/>
    <mergeCell ref="B64:P64"/>
    <mergeCell ref="K2:P2"/>
    <mergeCell ref="K3:P4"/>
    <mergeCell ref="C6:O6"/>
    <mergeCell ref="C8:I8"/>
    <mergeCell ref="M8:O8"/>
    <mergeCell ref="C9:O9"/>
    <mergeCell ref="C10:M10"/>
    <mergeCell ref="C11:O11"/>
    <mergeCell ref="C12:O12"/>
    <mergeCell ref="C13:O13"/>
    <mergeCell ref="C14:O14"/>
    <mergeCell ref="H16:K16"/>
    <mergeCell ref="L16:O17"/>
    <mergeCell ref="H17:K17"/>
    <mergeCell ref="C20:J20"/>
    <mergeCell ref="M20:O20"/>
    <mergeCell ref="C21:G21"/>
    <mergeCell ref="I21:M21"/>
    <mergeCell ref="C22:G22"/>
    <mergeCell ref="J22:M22"/>
    <mergeCell ref="J23:M23"/>
    <mergeCell ref="J24:M24"/>
    <mergeCell ref="I25:M25"/>
    <mergeCell ref="C26:G26"/>
    <mergeCell ref="J26:M26"/>
    <mergeCell ref="C27:G27"/>
    <mergeCell ref="J27:M27"/>
    <mergeCell ref="I28:M28"/>
    <mergeCell ref="C28:G28"/>
    <mergeCell ref="C29:G29"/>
    <mergeCell ref="H31:K31"/>
    <mergeCell ref="L31:O32"/>
    <mergeCell ref="H32:K32"/>
    <mergeCell ref="C36:J36"/>
    <mergeCell ref="M36:O36"/>
    <mergeCell ref="C37:G37"/>
    <mergeCell ref="I37:N37"/>
    <mergeCell ref="C38:G38"/>
    <mergeCell ref="I38:N38"/>
    <mergeCell ref="C39:G39"/>
    <mergeCell ref="I39:N39"/>
    <mergeCell ref="I40:N40"/>
    <mergeCell ref="I41:N41"/>
    <mergeCell ref="I42:N42"/>
    <mergeCell ref="I43:N43"/>
    <mergeCell ref="I44:N44"/>
    <mergeCell ref="I45:N45"/>
    <mergeCell ref="I46:M46"/>
    <mergeCell ref="I47:N47"/>
  </mergeCells>
  <printOptions gridLines="1" horizontalCentered="1"/>
  <pageMargins bottom="0.0" footer="0.0" header="0.0" left="0.0" right="0.0" top="0.0"/>
  <pageSetup fitToHeight="0" paperSize="5" cellComments="atEnd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8" width="6.63"/>
    <col customWidth="1" min="9" max="9" width="8.38"/>
    <col customWidth="1" min="10" max="10" width="7.38"/>
    <col customWidth="1" min="11" max="11" width="6.13"/>
    <col customWidth="1" min="12" max="12" width="6.63"/>
    <col customWidth="1" min="13" max="13" width="10.75"/>
    <col customWidth="1" min="14" max="14" width="6.63"/>
    <col customWidth="1" min="15" max="15" width="7.88"/>
    <col customWidth="1" min="16" max="16" width="9.0"/>
    <col customWidth="1" min="17" max="17" width="9.88"/>
  </cols>
  <sheetData>
    <row r="1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tr">
        <f>'HOJA RESÚMEN 2024'!K2</f>
        <v>Cliente:</v>
      </c>
      <c r="Q2" s="4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5" t="str">
        <f>'HOJA RESÚMEN 2024'!K3</f>
        <v>Cliente:</v>
      </c>
      <c r="Q3" s="4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48" t="s">
        <v>247</v>
      </c>
      <c r="P5" s="149">
        <f>'HOJA RESÚMEN 2024'!P5</f>
        <v>45434</v>
      </c>
      <c r="Q5" s="8"/>
    </row>
    <row r="6" ht="29.25" customHeight="1">
      <c r="A6" s="150"/>
      <c r="B6" s="150"/>
      <c r="C6" s="150" t="s">
        <v>23</v>
      </c>
      <c r="P6" s="150"/>
      <c r="Q6" s="150"/>
    </row>
    <row r="7" ht="24.0" customHeight="1">
      <c r="A7" s="216"/>
      <c r="B7" s="216"/>
      <c r="C7" s="216"/>
    </row>
    <row r="8" ht="27.0" customHeight="1">
      <c r="A8" s="216"/>
      <c r="B8" s="216"/>
      <c r="C8" s="217" t="s">
        <v>218</v>
      </c>
      <c r="J8" s="218"/>
      <c r="K8" s="218"/>
      <c r="L8" s="218"/>
      <c r="M8" s="152" t="s">
        <v>86</v>
      </c>
    </row>
    <row r="9" ht="37.5" customHeight="1">
      <c r="A9" s="216"/>
      <c r="B9" s="216"/>
      <c r="C9" s="219" t="s">
        <v>157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213" t="s">
        <v>88</v>
      </c>
    </row>
    <row r="10" ht="37.5" customHeight="1">
      <c r="A10" s="216"/>
      <c r="B10" s="216"/>
      <c r="C10" s="220" t="s">
        <v>158</v>
      </c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221"/>
      <c r="O10" s="222"/>
      <c r="P10" s="213" t="s">
        <v>88</v>
      </c>
    </row>
    <row r="11" ht="37.5" customHeight="1">
      <c r="A11" s="216"/>
      <c r="B11" s="216"/>
      <c r="C11" s="219" t="s">
        <v>159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213" t="s">
        <v>88</v>
      </c>
    </row>
    <row r="12" ht="37.5" customHeight="1">
      <c r="A12" s="216"/>
      <c r="B12" s="216"/>
      <c r="C12" s="219" t="s">
        <v>160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213" t="s">
        <v>88</v>
      </c>
    </row>
    <row r="13" ht="37.5" customHeight="1">
      <c r="A13" s="216"/>
      <c r="B13" s="216"/>
      <c r="C13" s="158" t="s">
        <v>161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213" t="s">
        <v>88</v>
      </c>
    </row>
    <row r="14" ht="37.5" customHeight="1">
      <c r="A14" s="216"/>
      <c r="B14" s="216"/>
      <c r="C14" s="158" t="s">
        <v>162</v>
      </c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213" t="s">
        <v>88</v>
      </c>
    </row>
    <row r="15" ht="17.25" customHeight="1">
      <c r="A15" s="216"/>
      <c r="B15" s="216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ht="21.75" customHeight="1">
      <c r="A16" s="216"/>
      <c r="B16" s="216"/>
      <c r="H16" s="223" t="s">
        <v>163</v>
      </c>
      <c r="L16" s="224">
        <v>4990.0</v>
      </c>
    </row>
    <row r="17" ht="15.0" customHeight="1">
      <c r="A17" s="216"/>
      <c r="B17" s="216"/>
      <c r="H17" s="225" t="s">
        <v>27</v>
      </c>
    </row>
    <row r="18" ht="15.0" customHeight="1">
      <c r="A18" s="216"/>
      <c r="B18" s="216"/>
      <c r="C18" s="216"/>
    </row>
    <row r="19" ht="22.5" customHeight="1">
      <c r="A19" s="216"/>
      <c r="B19" s="216"/>
      <c r="C19" s="216"/>
    </row>
    <row r="20" ht="27.75" customHeight="1">
      <c r="A20" s="216"/>
      <c r="B20" s="216"/>
      <c r="C20" s="226" t="s">
        <v>164</v>
      </c>
      <c r="J20" s="227"/>
      <c r="K20" s="228"/>
      <c r="L20" s="228"/>
      <c r="M20" s="229" t="s">
        <v>165</v>
      </c>
      <c r="P20" s="218"/>
    </row>
    <row r="21" ht="33.75" customHeight="1">
      <c r="A21" s="216"/>
      <c r="B21" s="216"/>
      <c r="C21" s="230" t="s">
        <v>166</v>
      </c>
      <c r="D21" s="156"/>
      <c r="E21" s="156"/>
      <c r="F21" s="156"/>
      <c r="G21" s="156"/>
      <c r="H21" s="231" t="s">
        <v>88</v>
      </c>
      <c r="I21" s="230" t="s">
        <v>167</v>
      </c>
      <c r="J21" s="156"/>
      <c r="K21" s="156"/>
      <c r="L21" s="156"/>
      <c r="M21" s="156"/>
      <c r="N21" s="213" t="s">
        <v>88</v>
      </c>
      <c r="O21" s="143"/>
    </row>
    <row r="22" ht="33.75" customHeight="1">
      <c r="A22" s="216"/>
      <c r="B22" s="216"/>
      <c r="C22" s="219" t="s">
        <v>168</v>
      </c>
      <c r="D22" s="156"/>
      <c r="E22" s="156"/>
      <c r="F22" s="156"/>
      <c r="G22" s="156"/>
      <c r="H22" s="232" t="s">
        <v>88</v>
      </c>
      <c r="I22" s="233"/>
      <c r="J22" s="248" t="s">
        <v>219</v>
      </c>
      <c r="N22" s="213"/>
      <c r="O22" s="143"/>
    </row>
    <row r="23" ht="33.75" customHeight="1">
      <c r="A23" s="216"/>
      <c r="B23" s="216"/>
      <c r="C23" s="235"/>
      <c r="D23" s="236" t="s">
        <v>170</v>
      </c>
      <c r="E23" s="237"/>
      <c r="F23" s="235"/>
      <c r="G23" s="235"/>
      <c r="H23" s="233"/>
      <c r="I23" s="233" t="s">
        <v>171</v>
      </c>
      <c r="J23" s="238" t="s">
        <v>172</v>
      </c>
      <c r="N23" s="239"/>
      <c r="O23" s="154"/>
    </row>
    <row r="24" ht="33.75" customHeight="1">
      <c r="A24" s="216"/>
      <c r="B24" s="216"/>
      <c r="C24" s="233"/>
      <c r="D24" s="240" t="s">
        <v>173</v>
      </c>
      <c r="E24" s="241"/>
      <c r="F24" s="241"/>
      <c r="G24" s="233"/>
      <c r="H24" s="242"/>
      <c r="I24" s="242"/>
      <c r="J24" s="243" t="s">
        <v>174</v>
      </c>
      <c r="N24" s="244"/>
      <c r="O24" s="245"/>
    </row>
    <row r="25" ht="33.75" customHeight="1">
      <c r="A25" s="216"/>
      <c r="B25" s="216"/>
      <c r="C25" s="233"/>
      <c r="D25" s="246" t="s">
        <v>175</v>
      </c>
      <c r="E25" s="247"/>
      <c r="F25" s="247"/>
      <c r="G25" s="248"/>
      <c r="H25" s="248"/>
      <c r="I25" s="249" t="s">
        <v>220</v>
      </c>
      <c r="J25" s="156"/>
      <c r="K25" s="156"/>
      <c r="L25" s="156"/>
      <c r="M25" s="156"/>
      <c r="N25" s="239" t="s">
        <v>88</v>
      </c>
      <c r="O25" s="154"/>
    </row>
    <row r="26" ht="33.75" customHeight="1">
      <c r="A26" s="216"/>
      <c r="B26" s="216"/>
      <c r="C26" s="250" t="s">
        <v>177</v>
      </c>
      <c r="D26" s="156"/>
      <c r="E26" s="156"/>
      <c r="F26" s="156"/>
      <c r="G26" s="156"/>
      <c r="H26" s="232" t="s">
        <v>88</v>
      </c>
      <c r="I26" s="233"/>
      <c r="J26" s="238" t="s">
        <v>221</v>
      </c>
      <c r="N26" s="239"/>
      <c r="O26" s="154"/>
      <c r="R26" s="252"/>
    </row>
    <row r="27" ht="33.75" customHeight="1">
      <c r="A27" s="216"/>
      <c r="B27" s="216"/>
      <c r="C27" s="230" t="s">
        <v>222</v>
      </c>
      <c r="D27" s="156"/>
      <c r="E27" s="156"/>
      <c r="F27" s="156"/>
      <c r="G27" s="156"/>
      <c r="H27" s="232" t="s">
        <v>88</v>
      </c>
      <c r="I27" s="233"/>
      <c r="J27" s="292" t="s">
        <v>223</v>
      </c>
      <c r="N27" s="154"/>
      <c r="O27" s="154"/>
      <c r="R27" s="252"/>
    </row>
    <row r="28" ht="33.75" customHeight="1">
      <c r="A28" s="216"/>
      <c r="B28" s="216"/>
      <c r="C28" s="293" t="s">
        <v>181</v>
      </c>
      <c r="D28" s="156"/>
      <c r="E28" s="156"/>
      <c r="F28" s="156"/>
      <c r="G28" s="294"/>
      <c r="H28" s="231" t="s">
        <v>88</v>
      </c>
      <c r="I28" s="163" t="s">
        <v>184</v>
      </c>
      <c r="J28" s="156"/>
      <c r="K28" s="156"/>
      <c r="L28" s="156"/>
      <c r="M28" s="156"/>
      <c r="N28" s="239" t="s">
        <v>88</v>
      </c>
      <c r="O28" s="154"/>
      <c r="R28" s="252"/>
    </row>
    <row r="29" ht="30.0" customHeight="1">
      <c r="A29" s="216"/>
      <c r="B29" s="216"/>
      <c r="C29" s="158" t="s">
        <v>224</v>
      </c>
      <c r="D29" s="156"/>
      <c r="E29" s="156"/>
      <c r="F29" s="156"/>
      <c r="G29" s="156"/>
      <c r="H29" s="257" t="s">
        <v>88</v>
      </c>
      <c r="I29" s="233"/>
      <c r="J29" s="233"/>
      <c r="K29" s="233"/>
      <c r="L29" s="243"/>
      <c r="M29" s="243"/>
      <c r="N29" s="258"/>
      <c r="O29" s="258"/>
      <c r="R29" s="252"/>
    </row>
    <row r="30" ht="23.25" customHeight="1">
      <c r="A30" s="216"/>
      <c r="B30" s="216"/>
      <c r="C30" s="48"/>
      <c r="D30" s="143"/>
      <c r="E30" s="143"/>
      <c r="F30" s="143"/>
      <c r="G30" s="48"/>
      <c r="H30" s="259"/>
      <c r="I30" s="259"/>
      <c r="J30" s="259"/>
      <c r="K30" s="259"/>
      <c r="L30" s="260"/>
      <c r="M30" s="260"/>
      <c r="N30" s="260"/>
      <c r="O30" s="260"/>
    </row>
    <row r="31" ht="21.75" customHeight="1">
      <c r="A31" s="216"/>
      <c r="B31" s="216"/>
      <c r="C31" s="48"/>
      <c r="D31" s="143"/>
      <c r="E31" s="143"/>
      <c r="F31" s="143"/>
      <c r="G31" s="48"/>
      <c r="H31" s="259" t="s">
        <v>104</v>
      </c>
      <c r="L31" s="261">
        <v>11900.0</v>
      </c>
    </row>
    <row r="32" ht="16.5" customHeight="1">
      <c r="A32" s="216"/>
      <c r="B32" s="216"/>
      <c r="C32" s="48"/>
      <c r="D32" s="143"/>
      <c r="E32" s="143"/>
      <c r="F32" s="143"/>
      <c r="G32" s="48"/>
      <c r="H32" s="262" t="s">
        <v>27</v>
      </c>
    </row>
    <row r="33" ht="10.5" customHeight="1">
      <c r="A33" s="216"/>
      <c r="B33" s="216"/>
      <c r="C33" s="216"/>
    </row>
    <row r="34" ht="135.75" customHeight="1">
      <c r="A34" s="216"/>
      <c r="B34" s="216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141"/>
      <c r="P34" s="265"/>
    </row>
    <row r="35" ht="37.5" customHeight="1">
      <c r="A35" s="216"/>
      <c r="B35" s="216"/>
      <c r="C35" s="295" t="s">
        <v>225</v>
      </c>
      <c r="K35" s="295"/>
      <c r="L35" s="295"/>
      <c r="M35" s="229" t="s">
        <v>186</v>
      </c>
      <c r="P35" s="265"/>
    </row>
    <row r="36" ht="41.25" customHeight="1">
      <c r="A36" s="216"/>
      <c r="B36" s="216"/>
      <c r="C36" s="270" t="s">
        <v>226</v>
      </c>
      <c r="D36" s="156"/>
      <c r="E36" s="156"/>
      <c r="F36" s="156"/>
      <c r="G36" s="156"/>
      <c r="H36" s="159" t="s">
        <v>88</v>
      </c>
      <c r="I36" s="270" t="s">
        <v>227</v>
      </c>
      <c r="J36" s="156"/>
      <c r="K36" s="156"/>
      <c r="L36" s="156"/>
      <c r="M36" s="156"/>
      <c r="N36" s="156"/>
      <c r="O36" s="215" t="s">
        <v>88</v>
      </c>
      <c r="P36" s="265"/>
    </row>
    <row r="37" ht="41.25" customHeight="1">
      <c r="A37" s="216"/>
      <c r="B37" s="216"/>
      <c r="C37" s="296" t="s">
        <v>189</v>
      </c>
      <c r="D37" s="156"/>
      <c r="E37" s="156"/>
      <c r="F37" s="156"/>
      <c r="G37" s="156"/>
      <c r="H37" s="159" t="s">
        <v>88</v>
      </c>
      <c r="I37" s="270" t="s">
        <v>228</v>
      </c>
      <c r="J37" s="156"/>
      <c r="K37" s="156"/>
      <c r="L37" s="156"/>
      <c r="M37" s="156"/>
      <c r="N37" s="156"/>
      <c r="O37" s="215" t="s">
        <v>88</v>
      </c>
      <c r="P37" s="265"/>
    </row>
    <row r="38" ht="41.25" customHeight="1">
      <c r="A38" s="216"/>
      <c r="B38" s="216"/>
      <c r="C38" s="296" t="s">
        <v>229</v>
      </c>
      <c r="D38" s="156"/>
      <c r="E38" s="156"/>
      <c r="F38" s="156"/>
      <c r="G38" s="156"/>
      <c r="H38" s="159" t="s">
        <v>88</v>
      </c>
      <c r="I38" s="270" t="s">
        <v>230</v>
      </c>
      <c r="J38" s="156"/>
      <c r="K38" s="156"/>
      <c r="L38" s="156"/>
      <c r="M38" s="156"/>
      <c r="N38" s="156"/>
      <c r="O38" s="215" t="s">
        <v>88</v>
      </c>
      <c r="P38" s="265"/>
    </row>
    <row r="39" ht="41.25" customHeight="1">
      <c r="A39" s="216"/>
      <c r="B39" s="216"/>
      <c r="C39" s="270" t="s">
        <v>231</v>
      </c>
      <c r="D39" s="156"/>
      <c r="E39" s="156"/>
      <c r="F39" s="156"/>
      <c r="G39" s="156"/>
      <c r="H39" s="159" t="s">
        <v>88</v>
      </c>
      <c r="I39" s="270" t="s">
        <v>232</v>
      </c>
      <c r="J39" s="156"/>
      <c r="K39" s="156"/>
      <c r="L39" s="156"/>
      <c r="M39" s="156"/>
      <c r="N39" s="156"/>
      <c r="O39" s="215" t="s">
        <v>88</v>
      </c>
      <c r="P39" s="265"/>
    </row>
    <row r="40" ht="41.25" customHeight="1">
      <c r="A40" s="216"/>
      <c r="B40" s="216"/>
      <c r="C40" s="296" t="s">
        <v>195</v>
      </c>
      <c r="D40" s="156"/>
      <c r="E40" s="156"/>
      <c r="F40" s="156"/>
      <c r="G40" s="156"/>
      <c r="H40" s="271" t="s">
        <v>88</v>
      </c>
      <c r="I40" s="270" t="s">
        <v>233</v>
      </c>
      <c r="J40" s="156"/>
      <c r="K40" s="156"/>
      <c r="L40" s="156"/>
      <c r="M40" s="156"/>
      <c r="N40" s="156"/>
      <c r="O40" s="215" t="s">
        <v>88</v>
      </c>
      <c r="P40" s="265"/>
    </row>
    <row r="41" ht="41.25" customHeight="1">
      <c r="A41" s="216"/>
      <c r="B41" s="216"/>
      <c r="C41" s="270" t="s">
        <v>234</v>
      </c>
      <c r="D41" s="156"/>
      <c r="E41" s="156"/>
      <c r="F41" s="156"/>
      <c r="G41" s="156"/>
      <c r="H41" s="159" t="s">
        <v>88</v>
      </c>
      <c r="I41" s="250" t="s">
        <v>192</v>
      </c>
      <c r="J41" s="156"/>
      <c r="K41" s="156"/>
      <c r="L41" s="156"/>
      <c r="M41" s="156"/>
      <c r="N41" s="156"/>
      <c r="O41" s="215" t="s">
        <v>88</v>
      </c>
      <c r="P41" s="265"/>
    </row>
    <row r="42" ht="41.25" customHeight="1">
      <c r="A42" s="216"/>
      <c r="B42" s="216"/>
      <c r="C42" s="270" t="s">
        <v>199</v>
      </c>
      <c r="D42" s="156"/>
      <c r="E42" s="156"/>
      <c r="F42" s="156"/>
      <c r="G42" s="156"/>
      <c r="H42" s="271" t="s">
        <v>88</v>
      </c>
      <c r="I42" s="158" t="s">
        <v>194</v>
      </c>
      <c r="J42" s="156"/>
      <c r="K42" s="156"/>
      <c r="L42" s="156"/>
      <c r="M42" s="156"/>
      <c r="N42" s="156"/>
      <c r="O42" s="215" t="s">
        <v>88</v>
      </c>
      <c r="P42" s="265"/>
    </row>
    <row r="43" ht="41.25" customHeight="1">
      <c r="A43" s="216"/>
      <c r="B43" s="216"/>
      <c r="C43" s="219" t="s">
        <v>190</v>
      </c>
      <c r="D43" s="156"/>
      <c r="E43" s="156"/>
      <c r="F43" s="156"/>
      <c r="G43" s="156"/>
      <c r="H43" s="271" t="s">
        <v>88</v>
      </c>
      <c r="I43" s="267" t="s">
        <v>235</v>
      </c>
      <c r="J43" s="156"/>
      <c r="K43" s="156"/>
      <c r="L43" s="156"/>
      <c r="M43" s="156"/>
      <c r="N43" s="156"/>
      <c r="O43" s="215" t="s">
        <v>88</v>
      </c>
      <c r="P43" s="265"/>
    </row>
    <row r="44" ht="41.25" customHeight="1">
      <c r="A44" s="216"/>
      <c r="B44" s="216"/>
      <c r="C44" s="296" t="s">
        <v>236</v>
      </c>
      <c r="D44" s="156"/>
      <c r="E44" s="156"/>
      <c r="F44" s="156"/>
      <c r="G44" s="156"/>
      <c r="H44" s="198"/>
      <c r="I44" s="296" t="s">
        <v>198</v>
      </c>
      <c r="J44" s="156"/>
      <c r="K44" s="156"/>
      <c r="L44" s="156"/>
      <c r="M44" s="156"/>
      <c r="N44" s="156"/>
      <c r="O44" s="297" t="s">
        <v>88</v>
      </c>
      <c r="P44" s="265"/>
    </row>
    <row r="45" ht="41.25" customHeight="1">
      <c r="A45" s="216"/>
      <c r="B45" s="216"/>
      <c r="C45" s="298" t="s">
        <v>203</v>
      </c>
      <c r="D45" s="156"/>
      <c r="E45" s="156"/>
      <c r="F45" s="156"/>
      <c r="G45" s="156"/>
      <c r="H45" s="198" t="s">
        <v>88</v>
      </c>
      <c r="I45" s="277" t="s">
        <v>209</v>
      </c>
      <c r="J45" s="156"/>
      <c r="K45" s="156"/>
      <c r="L45" s="156"/>
      <c r="M45" s="156"/>
      <c r="N45" s="278"/>
      <c r="O45" s="159" t="s">
        <v>88</v>
      </c>
      <c r="P45" s="265"/>
    </row>
    <row r="46" ht="41.25" customHeight="1">
      <c r="A46" s="216"/>
      <c r="B46" s="216"/>
      <c r="C46" s="201" t="s">
        <v>237</v>
      </c>
      <c r="D46" s="156"/>
      <c r="E46" s="156"/>
      <c r="F46" s="156"/>
      <c r="G46" s="156"/>
      <c r="H46" s="209" t="s">
        <v>207</v>
      </c>
      <c r="I46" s="299" t="s">
        <v>202</v>
      </c>
      <c r="J46" s="156"/>
      <c r="K46" s="156"/>
      <c r="L46" s="156"/>
      <c r="M46" s="156"/>
      <c r="N46" s="156"/>
      <c r="O46" s="300" t="s">
        <v>88</v>
      </c>
      <c r="P46" s="265"/>
    </row>
    <row r="47" ht="41.25" customHeight="1">
      <c r="A47" s="216"/>
      <c r="B47" s="216"/>
      <c r="C47" s="301" t="s">
        <v>238</v>
      </c>
      <c r="D47" s="156"/>
      <c r="E47" s="156"/>
      <c r="F47" s="156"/>
      <c r="G47" s="156"/>
      <c r="H47" s="302" t="s">
        <v>88</v>
      </c>
      <c r="I47" s="275" t="s">
        <v>206</v>
      </c>
      <c r="J47" s="156"/>
      <c r="K47" s="156"/>
      <c r="L47" s="156"/>
      <c r="M47" s="156"/>
      <c r="N47" s="156"/>
      <c r="O47" s="276" t="s">
        <v>207</v>
      </c>
      <c r="P47" s="265"/>
    </row>
    <row r="48" ht="21.75" customHeight="1">
      <c r="A48" s="216"/>
      <c r="B48" s="21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5"/>
    </row>
    <row r="49" ht="25.5" customHeight="1">
      <c r="A49" s="216"/>
      <c r="B49" s="216"/>
      <c r="C49" s="266"/>
      <c r="D49" s="266"/>
      <c r="E49" s="266"/>
      <c r="F49" s="266"/>
      <c r="G49" s="266"/>
      <c r="H49" s="259" t="s">
        <v>104</v>
      </c>
      <c r="L49" s="261">
        <v>19900.0</v>
      </c>
      <c r="P49" s="265"/>
    </row>
    <row r="50" ht="11.25" customHeight="1">
      <c r="A50" s="216"/>
      <c r="B50" s="170"/>
      <c r="C50" s="170"/>
      <c r="D50" s="170"/>
      <c r="E50" s="170"/>
      <c r="F50" s="170"/>
      <c r="G50" s="170"/>
      <c r="H50" s="262" t="s">
        <v>27</v>
      </c>
      <c r="P50" s="170"/>
      <c r="Q50" s="285"/>
      <c r="R50" s="285"/>
    </row>
    <row r="51" ht="42.0" customHeight="1">
      <c r="A51" s="216"/>
      <c r="B51" s="170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285"/>
      <c r="R51" s="285"/>
    </row>
    <row r="52" ht="41.25" customHeight="1">
      <c r="A52" s="216"/>
      <c r="B52" s="170"/>
      <c r="C52" s="286" t="s">
        <v>210</v>
      </c>
      <c r="P52" s="170"/>
      <c r="Q52" s="285"/>
      <c r="R52" s="285"/>
    </row>
    <row r="53" ht="18.0" customHeight="1">
      <c r="A53" s="216"/>
      <c r="B53" s="170"/>
      <c r="C53" s="287" t="s">
        <v>244</v>
      </c>
      <c r="P53" s="170"/>
      <c r="Q53" s="285"/>
      <c r="R53" s="285"/>
    </row>
    <row r="54" ht="18.0" customHeight="1">
      <c r="A54" s="216"/>
      <c r="B54" s="170"/>
      <c r="C54" s="287"/>
      <c r="D54" s="287"/>
      <c r="E54" s="287"/>
      <c r="F54" s="287"/>
      <c r="G54" s="288" t="s">
        <v>212</v>
      </c>
      <c r="M54" s="287"/>
      <c r="N54" s="287"/>
      <c r="O54" s="287"/>
      <c r="P54" s="170"/>
      <c r="Q54" s="285"/>
      <c r="R54" s="285"/>
    </row>
    <row r="55" ht="24.0" customHeight="1">
      <c r="A55" s="216"/>
      <c r="B55" s="170"/>
      <c r="C55" s="289"/>
      <c r="D55" s="289"/>
      <c r="E55" s="289"/>
      <c r="F55" s="290" t="s">
        <v>213</v>
      </c>
      <c r="N55" s="289"/>
      <c r="O55" s="289"/>
      <c r="P55" s="170"/>
      <c r="Q55" s="285"/>
      <c r="R55" s="285"/>
    </row>
    <row r="56" ht="15.0" customHeight="1">
      <c r="A56" s="216"/>
      <c r="B56" s="170"/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170"/>
      <c r="Q56" s="285"/>
      <c r="R56" s="285"/>
    </row>
    <row r="57" ht="57.0" customHeight="1">
      <c r="A57" s="216"/>
      <c r="B57" s="170" t="s">
        <v>248</v>
      </c>
      <c r="Q57" s="285"/>
      <c r="R57" s="285"/>
    </row>
    <row r="58" ht="10.5" customHeight="1">
      <c r="A58" s="216"/>
      <c r="B58" s="216"/>
      <c r="C58" s="216"/>
      <c r="E58" s="74"/>
      <c r="R58" s="285"/>
    </row>
    <row r="59" ht="10.5" customHeight="1">
      <c r="A59" s="88"/>
      <c r="B59" s="89"/>
      <c r="C59" s="89"/>
      <c r="D59" s="89" t="s">
        <v>249</v>
      </c>
      <c r="I59" s="2"/>
      <c r="J59" s="2"/>
      <c r="K59" s="2"/>
      <c r="L59" s="2"/>
      <c r="M59" s="2"/>
      <c r="N59" s="2"/>
      <c r="O59" s="2"/>
      <c r="P59" s="2"/>
      <c r="Q59" s="93"/>
    </row>
    <row r="60" ht="19.5" customHeight="1">
      <c r="A60" s="88"/>
      <c r="B60" s="89"/>
      <c r="C60" s="89"/>
      <c r="I60" s="173" t="s">
        <v>56</v>
      </c>
      <c r="L60" s="291" t="s">
        <v>216</v>
      </c>
      <c r="O60" s="291" t="s">
        <v>58</v>
      </c>
      <c r="Q60" s="94"/>
    </row>
    <row r="61" ht="13.5" customHeight="1">
      <c r="A61" s="88"/>
      <c r="B61" s="89"/>
      <c r="C61" s="89"/>
      <c r="I61" s="89"/>
      <c r="J61" s="175"/>
      <c r="N61" s="175"/>
      <c r="Q61" s="94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74">
    <mergeCell ref="C46:G46"/>
    <mergeCell ref="C47:G47"/>
    <mergeCell ref="C39:G39"/>
    <mergeCell ref="C40:G40"/>
    <mergeCell ref="C41:G41"/>
    <mergeCell ref="C42:G42"/>
    <mergeCell ref="C43:G43"/>
    <mergeCell ref="C44:G44"/>
    <mergeCell ref="C45:G45"/>
    <mergeCell ref="I47:N47"/>
    <mergeCell ref="H49:K49"/>
    <mergeCell ref="L49:O50"/>
    <mergeCell ref="H50:K50"/>
    <mergeCell ref="C52:O52"/>
    <mergeCell ref="C53:O53"/>
    <mergeCell ref="G54:L54"/>
    <mergeCell ref="J61:M61"/>
    <mergeCell ref="N61:P61"/>
    <mergeCell ref="F55:M55"/>
    <mergeCell ref="B57:P57"/>
    <mergeCell ref="E58:Q58"/>
    <mergeCell ref="D59:H61"/>
    <mergeCell ref="I60:K60"/>
    <mergeCell ref="L60:N60"/>
    <mergeCell ref="O60:P60"/>
    <mergeCell ref="K2:P2"/>
    <mergeCell ref="K3:P4"/>
    <mergeCell ref="C6:O6"/>
    <mergeCell ref="C8:I8"/>
    <mergeCell ref="M8:O8"/>
    <mergeCell ref="C9:O9"/>
    <mergeCell ref="C10:M10"/>
    <mergeCell ref="C11:O11"/>
    <mergeCell ref="C12:O12"/>
    <mergeCell ref="C13:O13"/>
    <mergeCell ref="C14:O14"/>
    <mergeCell ref="H16:K16"/>
    <mergeCell ref="L16:O17"/>
    <mergeCell ref="H17:K17"/>
    <mergeCell ref="C20:J20"/>
    <mergeCell ref="M20:O20"/>
    <mergeCell ref="C21:G21"/>
    <mergeCell ref="I21:M21"/>
    <mergeCell ref="C22:G22"/>
    <mergeCell ref="J22:M22"/>
    <mergeCell ref="J23:M23"/>
    <mergeCell ref="J24:M24"/>
    <mergeCell ref="I25:M25"/>
    <mergeCell ref="C26:G26"/>
    <mergeCell ref="J26:M26"/>
    <mergeCell ref="C27:G27"/>
    <mergeCell ref="J27:M27"/>
    <mergeCell ref="I28:M28"/>
    <mergeCell ref="C28:G28"/>
    <mergeCell ref="C29:G29"/>
    <mergeCell ref="H31:K31"/>
    <mergeCell ref="L31:O32"/>
    <mergeCell ref="H32:K32"/>
    <mergeCell ref="C35:J35"/>
    <mergeCell ref="M35:O35"/>
    <mergeCell ref="C36:G36"/>
    <mergeCell ref="I36:N36"/>
    <mergeCell ref="C37:G37"/>
    <mergeCell ref="I37:N37"/>
    <mergeCell ref="C38:G38"/>
    <mergeCell ref="I38:N38"/>
    <mergeCell ref="I39:N39"/>
    <mergeCell ref="I40:N40"/>
    <mergeCell ref="I41:N41"/>
    <mergeCell ref="I42:N42"/>
    <mergeCell ref="I43:N43"/>
    <mergeCell ref="I44:N44"/>
    <mergeCell ref="I45:M45"/>
    <mergeCell ref="I46:N46"/>
  </mergeCells>
  <printOptions gridLines="1" horizontalCentered="1"/>
  <pageMargins bottom="0.0" footer="0.0" header="0.0" left="0.0" right="0.0" top="0.0"/>
  <pageSetup fitToHeight="0" paperSize="5" cellComments="atEnd" orientation="portrait" pageOrder="overThenDown"/>
  <drawing r:id="rId1"/>
</worksheet>
</file>